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habibeh\Desktop\CE update\"/>
    </mc:Choice>
  </mc:AlternateContent>
  <bookViews>
    <workbookView xWindow="0" yWindow="0" windowWidth="20430" windowHeight="7605" firstSheet="3" activeTab="8"/>
  </bookViews>
  <sheets>
    <sheet name="kpi-1-achiv" sheetId="1" r:id="rId1"/>
    <sheet name="kpi-2-student" sheetId="8" r:id="rId2"/>
    <sheet name="kpi-8-class " sheetId="48" r:id="rId3"/>
    <sheet name="kpi-11-s-f" sheetId="40" r:id="rId4"/>
    <sheet name="kpi-14-pub" sheetId="44" r:id="rId5"/>
    <sheet name="kpi-16-citation" sheetId="46" r:id="rId6"/>
    <sheet name="kpi-17-L-resource" sheetId="47" r:id="rId7"/>
    <sheet name="kpi-24-Banned" sheetId="52" r:id="rId8"/>
    <sheet name="kpi-24b-Warning" sheetId="53" r:id="rId9"/>
  </sheets>
  <calcPr calcId="162913"/>
</workbook>
</file>

<file path=xl/calcChain.xml><?xml version="1.0" encoding="utf-8"?>
<calcChain xmlns="http://schemas.openxmlformats.org/spreadsheetml/2006/main">
  <c r="N9" i="53" l="1"/>
  <c r="N11" i="53" s="1"/>
  <c r="M9" i="53"/>
  <c r="M11" i="53" s="1"/>
  <c r="L9" i="53"/>
  <c r="L11" i="53" s="1"/>
  <c r="C6" i="53" s="1"/>
  <c r="N19" i="52"/>
  <c r="N21" i="52" s="1"/>
  <c r="M19" i="52"/>
  <c r="M21" i="52" s="1"/>
  <c r="L19" i="52"/>
  <c r="L21" i="52" s="1"/>
  <c r="M9" i="52"/>
  <c r="M11" i="52" s="1"/>
  <c r="N9" i="52"/>
  <c r="N11" i="52" s="1"/>
  <c r="L9" i="52"/>
  <c r="L11" i="52" s="1"/>
  <c r="C6" i="52" s="1"/>
  <c r="K11" i="44"/>
  <c r="H8" i="44"/>
  <c r="K8" i="44" s="1"/>
  <c r="H9" i="44"/>
  <c r="K9" i="44" s="1"/>
  <c r="H10" i="44"/>
  <c r="K10" i="44" s="1"/>
  <c r="H11" i="44"/>
  <c r="H12" i="44"/>
  <c r="K12" i="44" s="1"/>
  <c r="H7" i="44"/>
  <c r="K7" i="44" s="1"/>
  <c r="G13" i="44" l="1"/>
  <c r="O46" i="46"/>
  <c r="O47" i="46"/>
  <c r="O45" i="46"/>
  <c r="L89" i="48"/>
  <c r="K89" i="48"/>
  <c r="J89" i="48"/>
  <c r="I89" i="48"/>
  <c r="H89" i="48"/>
  <c r="G89" i="48"/>
  <c r="F89" i="48"/>
  <c r="E89" i="48"/>
  <c r="D89" i="48"/>
  <c r="D90" i="48" s="1"/>
  <c r="C7" i="48" s="1"/>
  <c r="M35" i="46"/>
  <c r="M44" i="46" s="1"/>
  <c r="M17" i="46"/>
  <c r="M38" i="46" s="1"/>
  <c r="G8" i="46"/>
  <c r="N35" i="46"/>
  <c r="O17" i="46"/>
  <c r="M40" i="46" s="1"/>
  <c r="O40" i="46" s="1"/>
  <c r="B20" i="46" s="1"/>
  <c r="N17" i="46"/>
  <c r="D7" i="46" s="1"/>
  <c r="C8" i="46"/>
  <c r="C7" i="46"/>
  <c r="G7" i="46" s="1"/>
  <c r="P17" i="46"/>
  <c r="D9" i="46" s="1"/>
  <c r="O35" i="46"/>
  <c r="P35" i="46"/>
  <c r="C9" i="46" s="1"/>
  <c r="G9" i="46" s="1"/>
  <c r="H9" i="46" l="1"/>
  <c r="J9" i="46"/>
  <c r="H7" i="46"/>
  <c r="J7" i="46"/>
  <c r="G90" i="48"/>
  <c r="C8" i="48" s="1"/>
  <c r="J90" i="48"/>
  <c r="C9" i="48" s="1"/>
  <c r="M39" i="46"/>
  <c r="O39" i="46" s="1"/>
  <c r="B19" i="46" s="1"/>
  <c r="D8" i="46"/>
  <c r="M41" i="46"/>
  <c r="O41" i="46" s="1"/>
  <c r="B21" i="46" s="1"/>
  <c r="H8" i="46" l="1"/>
  <c r="J8" i="46"/>
  <c r="P19" i="44"/>
  <c r="P20" i="44"/>
  <c r="P21" i="44"/>
  <c r="P22" i="44"/>
  <c r="P23" i="44"/>
  <c r="O19" i="44"/>
  <c r="O20" i="44"/>
  <c r="O21" i="44"/>
  <c r="O22" i="44"/>
  <c r="O23" i="44"/>
  <c r="O18" i="44"/>
  <c r="P18" i="44"/>
  <c r="O8" i="44"/>
  <c r="O9" i="44"/>
  <c r="O10" i="44"/>
  <c r="O11" i="44"/>
  <c r="O12" i="44"/>
  <c r="O7" i="44"/>
  <c r="P8" i="44"/>
  <c r="P9" i="44"/>
  <c r="P10" i="44"/>
  <c r="B17" i="44" s="1"/>
  <c r="P11" i="44"/>
  <c r="B18" i="44" s="1"/>
  <c r="P12" i="44"/>
  <c r="B19" i="44" s="1"/>
  <c r="P7" i="44"/>
  <c r="D13" i="44"/>
  <c r="F13" i="44"/>
  <c r="C13" i="44"/>
  <c r="F13" i="40" l="1"/>
  <c r="F12" i="40"/>
  <c r="F11" i="40"/>
  <c r="F10" i="40"/>
  <c r="F9" i="40"/>
  <c r="F8" i="40"/>
  <c r="F7" i="40"/>
  <c r="F6" i="40"/>
  <c r="F5" i="40"/>
  <c r="L7" i="1" l="1"/>
  <c r="L8" i="1"/>
  <c r="L6" i="1"/>
</calcChain>
</file>

<file path=xl/sharedStrings.xml><?xml version="1.0" encoding="utf-8"?>
<sst xmlns="http://schemas.openxmlformats.org/spreadsheetml/2006/main" count="287" uniqueCount="120">
  <si>
    <t>KPI-1</t>
  </si>
  <si>
    <t>Actual KPI</t>
  </si>
  <si>
    <t xml:space="preserve">Target </t>
  </si>
  <si>
    <t>Internal Target</t>
  </si>
  <si>
    <t xml:space="preserve">External Target </t>
  </si>
  <si>
    <t xml:space="preserve">New Target  </t>
  </si>
  <si>
    <t xml:space="preserve">Year </t>
  </si>
  <si>
    <t>2016-17</t>
  </si>
  <si>
    <t>2017-18</t>
  </si>
  <si>
    <t>2018-19</t>
  </si>
  <si>
    <t xml:space="preserve">KPIs </t>
  </si>
  <si>
    <t xml:space="preserve">Acheieved </t>
  </si>
  <si>
    <t>Number</t>
  </si>
  <si>
    <t xml:space="preserve">percent </t>
  </si>
  <si>
    <t>KPI-2</t>
  </si>
  <si>
    <t>CE</t>
  </si>
  <si>
    <t>EE</t>
  </si>
  <si>
    <t>MIE</t>
  </si>
  <si>
    <t>Total</t>
  </si>
  <si>
    <t>2014-15</t>
  </si>
  <si>
    <t>Year</t>
  </si>
  <si>
    <t>Percentage</t>
  </si>
  <si>
    <t>2015-16</t>
  </si>
  <si>
    <t xml:space="preserve">Average </t>
  </si>
  <si>
    <t>KPI-8</t>
  </si>
  <si>
    <t>KPI-11</t>
  </si>
  <si>
    <t>Ratio of students to teaching staff</t>
  </si>
  <si>
    <t>Students</t>
  </si>
  <si>
    <t>Faculty</t>
  </si>
  <si>
    <t>1431-1432</t>
  </si>
  <si>
    <r>
      <t>2010-</t>
    </r>
    <r>
      <rPr>
        <b/>
        <sz val="11"/>
        <color rgb="FFFF0000"/>
        <rFont val="Times New Roman"/>
        <family val="1"/>
      </rPr>
      <t>2011</t>
    </r>
  </si>
  <si>
    <t>1432-1433</t>
  </si>
  <si>
    <r>
      <t>2011-</t>
    </r>
    <r>
      <rPr>
        <b/>
        <sz val="11"/>
        <color rgb="FFFF0000"/>
        <rFont val="Times New Roman"/>
        <family val="1"/>
      </rPr>
      <t>2012</t>
    </r>
  </si>
  <si>
    <t>1433-1434</t>
  </si>
  <si>
    <r>
      <t>2012-</t>
    </r>
    <r>
      <rPr>
        <b/>
        <sz val="11"/>
        <color rgb="FFFF0000"/>
        <rFont val="Times New Roman"/>
        <family val="1"/>
      </rPr>
      <t>2013</t>
    </r>
  </si>
  <si>
    <t>1434-1435</t>
  </si>
  <si>
    <r>
      <t>2013-</t>
    </r>
    <r>
      <rPr>
        <b/>
        <sz val="11"/>
        <color rgb="FFFF0000"/>
        <rFont val="Times New Roman"/>
        <family val="1"/>
      </rPr>
      <t>2014</t>
    </r>
  </si>
  <si>
    <t>1435-1436</t>
  </si>
  <si>
    <r>
      <t>2014-</t>
    </r>
    <r>
      <rPr>
        <b/>
        <sz val="11"/>
        <color rgb="FFFF0000"/>
        <rFont val="Times New Roman"/>
        <family val="1"/>
      </rPr>
      <t>2015</t>
    </r>
  </si>
  <si>
    <t>1436-1437</t>
  </si>
  <si>
    <r>
      <t>2015-</t>
    </r>
    <r>
      <rPr>
        <b/>
        <sz val="11"/>
        <color rgb="FFFF0000"/>
        <rFont val="Times New Roman"/>
        <family val="1"/>
      </rPr>
      <t>2016</t>
    </r>
  </si>
  <si>
    <t>1437-1438</t>
  </si>
  <si>
    <r>
      <t>2016-</t>
    </r>
    <r>
      <rPr>
        <b/>
        <sz val="11"/>
        <color rgb="FFFF0000"/>
        <rFont val="Times New Roman"/>
        <family val="1"/>
      </rPr>
      <t>2017</t>
    </r>
  </si>
  <si>
    <t>1438-1439</t>
  </si>
  <si>
    <r>
      <t>2017-</t>
    </r>
    <r>
      <rPr>
        <b/>
        <sz val="11"/>
        <color rgb="FFFF0000"/>
        <rFont val="Times New Roman"/>
        <family val="1"/>
      </rPr>
      <t>2018</t>
    </r>
  </si>
  <si>
    <t>1439-1440</t>
  </si>
  <si>
    <r>
      <t>2018-</t>
    </r>
    <r>
      <rPr>
        <b/>
        <sz val="11"/>
        <color rgb="FFFF0000"/>
        <rFont val="Times New Roman"/>
        <family val="1"/>
      </rPr>
      <t>2019</t>
    </r>
  </si>
  <si>
    <t>2019-20</t>
  </si>
  <si>
    <t>No.</t>
  </si>
  <si>
    <t>S/F</t>
  </si>
  <si>
    <t>Journals</t>
  </si>
  <si>
    <t>Conferences</t>
  </si>
  <si>
    <t>kpi-14</t>
  </si>
  <si>
    <t>Percentage of publications of faculty members</t>
  </si>
  <si>
    <t>Staff-CE</t>
  </si>
  <si>
    <t>Staff-EE</t>
  </si>
  <si>
    <t>Number of those published</t>
  </si>
  <si>
    <t>Not Published</t>
  </si>
  <si>
    <t>Published</t>
  </si>
  <si>
    <t>Total Staff</t>
  </si>
  <si>
    <t>papers</t>
  </si>
  <si>
    <t>kpi-16</t>
  </si>
  <si>
    <t>Citations rate in refereed journals per faculty member</t>
  </si>
  <si>
    <t xml:space="preserve">Citations </t>
  </si>
  <si>
    <t xml:space="preserve">Citation </t>
  </si>
  <si>
    <t>Citation/faculty</t>
  </si>
  <si>
    <t xml:space="preserve">Total Citation </t>
  </si>
  <si>
    <t>Citation/Faculty</t>
  </si>
  <si>
    <t>KPI-17</t>
  </si>
  <si>
    <t>Satisfaction of beneficiaries with the learning resources</t>
  </si>
  <si>
    <t>Engineering Geology (CE 101)</t>
  </si>
  <si>
    <t xml:space="preserve">Civil Engineering Drawing (CE 102) </t>
  </si>
  <si>
    <t>Soil Mechanics and Foundation Eng. 1 (CE 210)</t>
  </si>
  <si>
    <t>Properties and Strength of Materials 1 (CE212)</t>
  </si>
  <si>
    <t>Structural Analysis 1 (CE 214)</t>
  </si>
  <si>
    <t>Structural Analysis 2 (CE 215)</t>
  </si>
  <si>
    <t>Reinforced Concrete Design 1 (CE217)</t>
  </si>
  <si>
    <t>Surveying 1 (CE 370)</t>
  </si>
  <si>
    <t>Hydraulics 1 (CE 240)</t>
  </si>
  <si>
    <t>Hydraulics 2 (CE 241)</t>
  </si>
  <si>
    <t>Soil Mechanics and Foundation Eng. 2 (CE 311)</t>
  </si>
  <si>
    <t>Properties &amp; Strength of Materials 2 (CE 313)</t>
  </si>
  <si>
    <t>Structural Analysis 3 (CE 316)</t>
  </si>
  <si>
    <t>Reinforced Concrete Design 2 (CE 318)</t>
  </si>
  <si>
    <t>Steel Structures Design (1) (CE 320)</t>
  </si>
  <si>
    <t>Environmental Engineering 1 (CE 360)</t>
  </si>
  <si>
    <t>Water Supply and Sewage Eng. (CE 363)</t>
  </si>
  <si>
    <t>Surveying 2 (CE 371)</t>
  </si>
  <si>
    <t>Highway and Traffic Engineering  (CE 380)</t>
  </si>
  <si>
    <t>Highway Materials and Construction (CE 381)</t>
  </si>
  <si>
    <t>Reinforced Concrete (3) (CE 419)</t>
  </si>
  <si>
    <t>Steel Structures Design (2) (CE 421)</t>
  </si>
  <si>
    <t>Methods and Equipment (CE 422)</t>
  </si>
  <si>
    <t>Contracts &amp; Specifications (CE 423)</t>
  </si>
  <si>
    <t>Buildings Construction (CE 424)</t>
  </si>
  <si>
    <t>Computer Application in Structure (CE 425)</t>
  </si>
  <si>
    <t>Bridges Design(CE 428)</t>
  </si>
  <si>
    <t>Soil Mechanics and Foundation Eng. 3 (CE 434)</t>
  </si>
  <si>
    <t>Courses</t>
  </si>
  <si>
    <t xml:space="preserve">Lecture </t>
  </si>
  <si>
    <t>Lab (G1)</t>
  </si>
  <si>
    <t>Lab (G2)</t>
  </si>
  <si>
    <t xml:space="preserve">NA. </t>
  </si>
  <si>
    <t>Prestressed Concrete (CE 433)</t>
  </si>
  <si>
    <t>Remote Sensing (CE 475)</t>
  </si>
  <si>
    <t>Students' Evaluation of quality of learning experience in the program</t>
  </si>
  <si>
    <t>Average number of students in the class</t>
  </si>
  <si>
    <t xml:space="preserve">Achivements </t>
  </si>
  <si>
    <t>New Target</t>
  </si>
  <si>
    <t xml:space="preserve">Class room </t>
  </si>
  <si>
    <t>TP</t>
  </si>
  <si>
    <t>%eg</t>
  </si>
  <si>
    <t>KSU</t>
  </si>
  <si>
    <t>KPI-24</t>
  </si>
  <si>
    <t>Percentage of banned students</t>
  </si>
  <si>
    <t>2018-19-F</t>
  </si>
  <si>
    <t>2018-19-S</t>
  </si>
  <si>
    <t xml:space="preserve">Warning </t>
  </si>
  <si>
    <t>Percentage of warning students</t>
  </si>
  <si>
    <t>KPI-24b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</si>
</sst>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 tint="0.39997558519241921"/>
      <name val="Times New Roman"/>
      <family val="1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3" tint="0.3999755851924192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name val="Arial"/>
      <family val="2"/>
      <scheme val="minor"/>
    </font>
    <font>
      <sz val="11"/>
      <color rgb="FFFF0000"/>
      <name val="Times New Roman"/>
      <family val="1"/>
    </font>
    <font>
      <b/>
      <sz val="12"/>
      <color theme="3" tint="0.39997558519241921"/>
      <name val="Times New Roman"/>
      <family val="1"/>
    </font>
    <font>
      <sz val="11"/>
      <color theme="3" tint="-0.249977111117893"/>
      <name val="Calibri"/>
      <family val="2"/>
    </font>
    <font>
      <b/>
      <sz val="12"/>
      <color theme="4" tint="-0.249977111117893"/>
      <name val="Times New Roman"/>
      <family val="1"/>
    </font>
    <font>
      <b/>
      <sz val="12"/>
      <color rgb="FFFF0000"/>
      <name val="Times New Roman"/>
      <family val="1"/>
    </font>
    <font>
      <sz val="10"/>
      <color theme="4" tint="-0.249977111117893"/>
      <name val="Arial"/>
      <family val="2"/>
      <scheme val="minor"/>
    </font>
    <font>
      <sz val="11"/>
      <color theme="4" tint="-0.249977111117893"/>
      <name val="Calibri"/>
      <family val="2"/>
    </font>
    <font>
      <b/>
      <sz val="1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sz val="11"/>
      <color rgb="FF0000FF"/>
      <name val="Georgia"/>
      <family val="1"/>
    </font>
    <font>
      <sz val="11"/>
      <name val="Georgia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12" fillId="10" borderId="0" xfId="2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2" fillId="11" borderId="0" xfId="3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0" fontId="10" fillId="12" borderId="0" xfId="0" applyFont="1" applyFill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7" fillId="11" borderId="0" xfId="3" applyFont="1" applyAlignment="1">
      <alignment horizontal="center" vertical="center"/>
    </xf>
    <xf numFmtId="0" fontId="17" fillId="10" borderId="0" xfId="2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0" fillId="6" borderId="0" xfId="0" applyFill="1"/>
    <xf numFmtId="0" fontId="24" fillId="6" borderId="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5" borderId="0" xfId="0" applyFill="1"/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0" fontId="30" fillId="9" borderId="8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2" fillId="0" borderId="9" xfId="0" applyFont="1" applyFill="1" applyBorder="1"/>
    <xf numFmtId="0" fontId="31" fillId="0" borderId="8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1" fillId="0" borderId="9" xfId="0" applyFont="1" applyFill="1" applyBorder="1"/>
    <xf numFmtId="0" fontId="34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31" fillId="0" borderId="10" xfId="0" applyFont="1" applyFill="1" applyBorder="1"/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/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5" fillId="0" borderId="15" xfId="0" applyFont="1" applyFill="1" applyBorder="1"/>
    <xf numFmtId="164" fontId="35" fillId="0" borderId="16" xfId="0" applyNumberFormat="1" applyFont="1" applyFill="1" applyBorder="1" applyAlignment="1">
      <alignment horizontal="center"/>
    </xf>
    <xf numFmtId="164" fontId="35" fillId="0" borderId="17" xfId="0" applyNumberFormat="1" applyFont="1" applyFill="1" applyBorder="1" applyAlignment="1">
      <alignment horizontal="center"/>
    </xf>
    <xf numFmtId="164" fontId="35" fillId="0" borderId="18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0" fontId="5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164" fontId="31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1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30" fillId="0" borderId="19" xfId="0" applyNumberFormat="1" applyFont="1" applyFill="1" applyBorder="1" applyAlignment="1">
      <alignment horizontal="center"/>
    </xf>
    <xf numFmtId="164" fontId="30" fillId="0" borderId="20" xfId="0" applyNumberFormat="1" applyFont="1" applyFill="1" applyBorder="1" applyAlignment="1">
      <alignment horizontal="center"/>
    </xf>
    <xf numFmtId="164" fontId="30" fillId="0" borderId="21" xfId="0" applyNumberFormat="1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 vertical="top"/>
    </xf>
    <xf numFmtId="0" fontId="29" fillId="7" borderId="7" xfId="0" applyFont="1" applyFill="1" applyBorder="1" applyAlignment="1">
      <alignment horizontal="center" vertical="top"/>
    </xf>
    <xf numFmtId="0" fontId="29" fillId="7" borderId="4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">
    <cellStyle name="Hyperlink 2" xfId="1"/>
    <cellStyle name="Normal" xfId="0" builtinId="0"/>
    <cellStyle name="تمييز1" xfId="2" builtinId="29"/>
    <cellStyle name="تمييز6" xfId="3" builtin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CE-Program - Actual KPI-P-1</a:t>
            </a:r>
          </a:p>
        </c:rich>
      </c:tx>
      <c:layout>
        <c:manualLayout>
          <c:xMode val="edge"/>
          <c:yMode val="edge"/>
          <c:x val="0.28476377952755932"/>
          <c:y val="2.777777777777830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'kpi-1-achiv'!$C$5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'kpi-1-achiv'!$B$6:$B$8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'kpi-1-achiv'!$C$6:$C$8</c:f>
              <c:numCache>
                <c:formatCode>General</c:formatCode>
                <c:ptCount val="3"/>
                <c:pt idx="0">
                  <c:v>78.400000000000006</c:v>
                </c:pt>
                <c:pt idx="1">
                  <c:v>82.9</c:v>
                </c:pt>
                <c:pt idx="2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B-4D2E-AF7E-FE59C4889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15968"/>
        <c:axId val="67330048"/>
      </c:barChart>
      <c:catAx>
        <c:axId val="67315968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67330048"/>
        <c:crosses val="autoZero"/>
        <c:auto val="1"/>
        <c:lblAlgn val="ctr"/>
        <c:lblOffset val="100"/>
        <c:noMultiLvlLbl val="0"/>
      </c:catAx>
      <c:valAx>
        <c:axId val="67330048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ar-SA"/>
          </a:p>
        </c:txPr>
        <c:crossAx val="673159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CE Program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-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2013-14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S/F</a:t>
            </a:r>
            <a:r>
              <a:rPr lang="ar-SA" sz="1400" b="1" i="0" baseline="0">
                <a:latin typeface="+mn-lt"/>
              </a:rPr>
              <a:t> = </a:t>
            </a:r>
            <a:r>
              <a:rPr lang="en-US" sz="1400" b="1" i="0" baseline="0">
                <a:latin typeface="+mn-lt"/>
              </a:rPr>
              <a:t>1:16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6090390052594781"/>
                  <c:y val="-2.0724202237878159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7-4716-8A9B-0B58D65EBEEE}"/>
                </c:ext>
              </c:extLst>
            </c:dLbl>
            <c:dLbl>
              <c:idx val="1"/>
              <c:layout>
                <c:manualLayout>
                  <c:x val="-0.20705882352941191"/>
                  <c:y val="0.11952191235059761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7-4716-8A9B-0B58D65EBE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'kpi-11-s-f'!$C$8:$D$8</c:f>
              <c:numCache>
                <c:formatCode>General</c:formatCode>
                <c:ptCount val="2"/>
                <c:pt idx="0">
                  <c:v>144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7-4716-8A9B-0B58D65EBEE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CE Program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-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2014-15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S/F</a:t>
            </a:r>
            <a:r>
              <a:rPr lang="ar-SA" sz="1400" b="1" i="0" baseline="0">
                <a:latin typeface="+mn-lt"/>
              </a:rPr>
              <a:t> = </a:t>
            </a:r>
            <a:r>
              <a:rPr lang="en-US" sz="1400" b="1" i="0" baseline="0">
                <a:latin typeface="+mn-lt"/>
              </a:rPr>
              <a:t>1:13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3207547169811318"/>
                  <c:y val="-1.5936254980079678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FD-4ACC-B668-C49166E977D0}"/>
                </c:ext>
              </c:extLst>
            </c:dLbl>
            <c:dLbl>
              <c:idx val="1"/>
              <c:layout>
                <c:manualLayout>
                  <c:x val="-0.20047169811320756"/>
                  <c:y val="7.9681274900399099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+mn-lt"/>
                    </a:defRPr>
                  </a:pPr>
                  <a:endParaRPr lang="ar-SA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D-4ACC-B668-C49166E977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'kpi-11-s-f'!$C$9:$D$9</c:f>
              <c:numCache>
                <c:formatCode>General</c:formatCode>
                <c:ptCount val="2"/>
                <c:pt idx="0">
                  <c:v>160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D-4ACC-B668-C49166E977D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 Program</a:t>
            </a:r>
            <a:r>
              <a:rPr lang="ar-SA" sz="1400" b="1" i="0" baseline="0"/>
              <a:t> </a:t>
            </a:r>
            <a:r>
              <a:rPr lang="en-US" sz="1400" b="1" i="0" baseline="0"/>
              <a:t>-</a:t>
            </a:r>
            <a:r>
              <a:rPr lang="ar-SA" sz="1400" b="1" i="0" baseline="0"/>
              <a:t> </a:t>
            </a:r>
            <a:r>
              <a:rPr lang="en-US" sz="1400" b="1" i="0" baseline="0"/>
              <a:t>2015-16</a:t>
            </a:r>
            <a:endParaRPr lang="ar-SA" sz="1400" b="1" i="0" baseline="0"/>
          </a:p>
          <a:p>
            <a:pPr>
              <a:defRPr sz="1400"/>
            </a:pPr>
            <a:r>
              <a:rPr lang="en-US" sz="1400" b="1" i="0" baseline="0"/>
              <a:t>S/F</a:t>
            </a:r>
            <a:r>
              <a:rPr lang="ar-SA" sz="1400" b="1" i="0" baseline="0"/>
              <a:t> = </a:t>
            </a:r>
            <a:r>
              <a:rPr lang="en-US" sz="1400" b="1" i="0" baseline="0"/>
              <a:t>1:13</a:t>
            </a:r>
            <a:endParaRPr lang="ar-SA" sz="140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3176470588235445"/>
                  <c:y val="-7.9051383399209481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3A-4F34-9D95-BC7C9AB67AA7}"/>
                </c:ext>
              </c:extLst>
            </c:dLbl>
            <c:dLbl>
              <c:idx val="1"/>
              <c:layout>
                <c:manualLayout>
                  <c:x val="-0.18352941176470591"/>
                  <c:y val="9.48616600790517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3A-4F34-9D95-BC7C9AB67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'kpi-11-s-f'!$C$10:$D$10</c:f>
              <c:numCache>
                <c:formatCode>General</c:formatCode>
                <c:ptCount val="2"/>
                <c:pt idx="0">
                  <c:v>171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A-4F34-9D95-BC7C9AB67AA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CE Program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-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2016-17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S/F</a:t>
            </a:r>
            <a:r>
              <a:rPr lang="ar-SA" sz="1400" b="1" i="0" baseline="0">
                <a:latin typeface="+mn-lt"/>
              </a:rPr>
              <a:t> = </a:t>
            </a:r>
            <a:r>
              <a:rPr lang="en-US" sz="1400" b="1" i="0" baseline="0">
                <a:latin typeface="+mn-lt"/>
              </a:rPr>
              <a:t>1:13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1564958085795582"/>
                  <c:y val="-1.6277722190803499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4-446C-A1A0-DC219CC76840}"/>
                </c:ext>
              </c:extLst>
            </c:dLbl>
            <c:dLbl>
              <c:idx val="1"/>
              <c:layout>
                <c:manualLayout>
                  <c:x val="-0.16981132075471697"/>
                  <c:y val="0.126482213438735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4-446C-A1A0-DC219CC76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'kpi-11-s-f'!$C$11:$D$11</c:f>
              <c:numCache>
                <c:formatCode>General</c:formatCode>
                <c:ptCount val="2"/>
                <c:pt idx="0">
                  <c:v>159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4-446C-A1A0-DC219CC7684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CE Program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-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2017-18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S/F</a:t>
            </a:r>
            <a:r>
              <a:rPr lang="ar-SA" sz="1400" b="1" i="0" baseline="0">
                <a:latin typeface="+mn-lt"/>
              </a:rPr>
              <a:t> = </a:t>
            </a:r>
            <a:r>
              <a:rPr lang="en-US" sz="1400" b="1" i="0" baseline="0">
                <a:latin typeface="+mn-lt"/>
              </a:rPr>
              <a:t>1:10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8693193183234671"/>
                  <c:y val="-1.683747402971542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FD-4A4B-8756-6145966810A2}"/>
                </c:ext>
              </c:extLst>
            </c:dLbl>
            <c:dLbl>
              <c:idx val="1"/>
              <c:layout>
                <c:manualLayout>
                  <c:x val="-0.13744075829383889"/>
                  <c:y val="6.3745019920318724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D-4A4B-8756-614596681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'kpi-11-s-f'!$C$12:$D$12</c:f>
              <c:numCache>
                <c:formatCode>General</c:formatCode>
                <c:ptCount val="2"/>
                <c:pt idx="0">
                  <c:v>133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D-4A4B-8756-6145966810A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latin typeface="+mn-lt"/>
              </a:rPr>
              <a:t>CE Program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-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2018-19</a:t>
            </a:r>
            <a:endParaRPr lang="ar-SA" sz="1400" b="1" i="0" baseline="0">
              <a:latin typeface="+mn-lt"/>
            </a:endParaRPr>
          </a:p>
          <a:p>
            <a:pPr>
              <a:defRPr/>
            </a:pPr>
            <a:r>
              <a:rPr lang="en-US" sz="1400" b="1" i="0" baseline="0">
                <a:latin typeface="+mn-lt"/>
              </a:rPr>
              <a:t>S/F</a:t>
            </a:r>
            <a:r>
              <a:rPr lang="ar-SA" sz="1400" b="1" i="0" baseline="0">
                <a:latin typeface="+mn-lt"/>
              </a:rPr>
              <a:t> = </a:t>
            </a:r>
            <a:r>
              <a:rPr lang="en-US" sz="1400" b="1" i="0" baseline="0">
                <a:latin typeface="+mn-lt"/>
              </a:rPr>
              <a:t>1:10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2367411357265737"/>
                  <c:y val="-2.9397725284339458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F-4758-B3EE-1677810895F1}"/>
                </c:ext>
              </c:extLst>
            </c:dLbl>
            <c:dLbl>
              <c:idx val="1"/>
              <c:layout>
                <c:manualLayout>
                  <c:x val="-0.18295582271347041"/>
                  <c:y val="9.938407699037622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F-4758-B3EE-167781089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'kpi-11-s-f'!$C$13:$D$13</c:f>
              <c:numCache>
                <c:formatCode>General</c:formatCode>
                <c:ptCount val="2"/>
                <c:pt idx="0">
                  <c:v>117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F-4758-B3EE-1677810895F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S/F in CE Program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'kpi-11-s-f'!$C$4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'kpi-11-s-f'!$B$5:$B$13</c:f>
              <c:strCache>
                <c:ptCount val="9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</c:strCache>
            </c:strRef>
          </c:cat>
          <c:val>
            <c:numRef>
              <c:f>'kpi-11-s-f'!$C$5:$C$13</c:f>
              <c:numCache>
                <c:formatCode>General</c:formatCode>
                <c:ptCount val="9"/>
                <c:pt idx="0">
                  <c:v>4</c:v>
                </c:pt>
                <c:pt idx="1">
                  <c:v>55</c:v>
                </c:pt>
                <c:pt idx="2">
                  <c:v>104</c:v>
                </c:pt>
                <c:pt idx="3">
                  <c:v>144</c:v>
                </c:pt>
                <c:pt idx="4">
                  <c:v>160</c:v>
                </c:pt>
                <c:pt idx="5">
                  <c:v>171</c:v>
                </c:pt>
                <c:pt idx="6">
                  <c:v>159</c:v>
                </c:pt>
                <c:pt idx="7">
                  <c:v>133</c:v>
                </c:pt>
                <c:pt idx="8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E-4E37-ACAC-8961B79F4319}"/>
            </c:ext>
          </c:extLst>
        </c:ser>
        <c:ser>
          <c:idx val="1"/>
          <c:order val="1"/>
          <c:tx>
            <c:strRef>
              <c:f>'kpi-11-s-f'!$D$4</c:f>
              <c:strCache>
                <c:ptCount val="1"/>
                <c:pt idx="0">
                  <c:v>Faculty</c:v>
                </c:pt>
              </c:strCache>
            </c:strRef>
          </c:tx>
          <c:invertIfNegative val="0"/>
          <c:cat>
            <c:strRef>
              <c:f>'kpi-11-s-f'!$B$5:$B$13</c:f>
              <c:strCache>
                <c:ptCount val="9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</c:strCache>
            </c:strRef>
          </c:cat>
          <c:val>
            <c:numRef>
              <c:f>'kpi-11-s-f'!$D$5:$D$13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E-4E37-ACAC-8961B79F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1226752"/>
        <c:axId val="81261312"/>
      </c:barChart>
      <c:catAx>
        <c:axId val="81226752"/>
        <c:scaling>
          <c:orientation val="minMax"/>
        </c:scaling>
        <c:delete val="0"/>
        <c:axPos val="b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81261312"/>
        <c:crosses val="autoZero"/>
        <c:auto val="1"/>
        <c:lblAlgn val="ctr"/>
        <c:lblOffset val="100"/>
        <c:noMultiLvlLbl val="0"/>
      </c:catAx>
      <c:valAx>
        <c:axId val="8126131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2267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txPr>
    <a:bodyPr/>
    <a:lstStyle/>
    <a:p>
      <a:pPr>
        <a:defRPr sz="1100"/>
      </a:pPr>
      <a:endParaRPr lang="ar-SA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S/F in CE Program </a:t>
            </a:r>
            <a:endParaRPr lang="ar-SA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Students</c:v>
          </c:tx>
          <c:cat>
            <c:strRef>
              <c:f>'kpi-11-s-f'!$B$5:$B$13</c:f>
              <c:strCache>
                <c:ptCount val="9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</c:strCache>
            </c:strRef>
          </c:cat>
          <c:val>
            <c:numRef>
              <c:f>'kpi-11-s-f'!$C$5:$C$13</c:f>
              <c:numCache>
                <c:formatCode>General</c:formatCode>
                <c:ptCount val="9"/>
                <c:pt idx="0">
                  <c:v>4</c:v>
                </c:pt>
                <c:pt idx="1">
                  <c:v>55</c:v>
                </c:pt>
                <c:pt idx="2">
                  <c:v>104</c:v>
                </c:pt>
                <c:pt idx="3">
                  <c:v>144</c:v>
                </c:pt>
                <c:pt idx="4">
                  <c:v>160</c:v>
                </c:pt>
                <c:pt idx="5">
                  <c:v>171</c:v>
                </c:pt>
                <c:pt idx="6">
                  <c:v>159</c:v>
                </c:pt>
                <c:pt idx="7">
                  <c:v>133</c:v>
                </c:pt>
                <c:pt idx="8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4-439D-BDF3-513AA5E3D01A}"/>
            </c:ext>
          </c:extLst>
        </c:ser>
        <c:ser>
          <c:idx val="1"/>
          <c:order val="1"/>
          <c:tx>
            <c:v>Faculty</c:v>
          </c:tx>
          <c:cat>
            <c:strRef>
              <c:f>'kpi-11-s-f'!$B$5:$B$13</c:f>
              <c:strCache>
                <c:ptCount val="9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</c:strCache>
            </c:strRef>
          </c:cat>
          <c:val>
            <c:numRef>
              <c:f>'kpi-11-s-f'!$D$5:$D$13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4-439D-BDF3-513AA5E3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08288"/>
        <c:axId val="81310080"/>
      </c:lineChart>
      <c:catAx>
        <c:axId val="81308288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81310080"/>
        <c:crosses val="autoZero"/>
        <c:auto val="1"/>
        <c:lblAlgn val="ctr"/>
        <c:lblOffset val="100"/>
        <c:noMultiLvlLbl val="0"/>
      </c:catAx>
      <c:valAx>
        <c:axId val="81310080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13082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ar-SA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Actual KPI-P-11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'kpi-11-s-f'!$D$138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'kpi-11-s-f'!$C$139:$C$141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'kpi-11-s-f'!$D$139:$D$141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E-4653-8530-8DC35765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01344"/>
        <c:axId val="81402880"/>
      </c:barChart>
      <c:catAx>
        <c:axId val="81401344"/>
        <c:scaling>
          <c:orientation val="minMax"/>
        </c:scaling>
        <c:delete val="0"/>
        <c:axPos val="b"/>
        <c:majorGridlines>
          <c:spPr>
            <a:ln w="6350"/>
          </c:spPr>
        </c:majorGridlines>
        <c:numFmt formatCode="General" sourceLinked="0"/>
        <c:majorTickMark val="out"/>
        <c:minorTickMark val="none"/>
        <c:tickLblPos val="nextTo"/>
        <c:crossAx val="81402880"/>
        <c:crosses val="autoZero"/>
        <c:auto val="1"/>
        <c:lblAlgn val="ctr"/>
        <c:lblOffset val="100"/>
        <c:noMultiLvlLbl val="0"/>
      </c:catAx>
      <c:valAx>
        <c:axId val="81402880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Proportion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14013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KPI-P-11</a:t>
            </a:r>
            <a:endParaRPr lang="ar-SA" sz="14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'kpi-11-s-f'!$D$138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'kpi-11-s-f'!$C$139:$C$141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'kpi-11-s-f'!$D$139:$D$141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2-471D-82CC-47FF0D72BC8E}"/>
            </c:ext>
          </c:extLst>
        </c:ser>
        <c:ser>
          <c:idx val="1"/>
          <c:order val="1"/>
          <c:tx>
            <c:strRef>
              <c:f>'kpi-11-s-f'!$E$138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'kpi-11-s-f'!$C$139:$C$141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'kpi-11-s-f'!$E$139:$E$141</c:f>
              <c:numCache>
                <c:formatCode>General</c:formatCode>
                <c:ptCount val="3"/>
                <c:pt idx="0">
                  <c:v>15</c:v>
                </c:pt>
                <c:pt idx="1">
                  <c:v>14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2-471D-82CC-47FF0D72BC8E}"/>
            </c:ext>
          </c:extLst>
        </c:ser>
        <c:ser>
          <c:idx val="2"/>
          <c:order val="2"/>
          <c:tx>
            <c:strRef>
              <c:f>'kpi-11-s-f'!$F$138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'kpi-11-s-f'!$C$139:$C$141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'kpi-11-s-f'!$F$139:$F$141</c:f>
              <c:numCache>
                <c:formatCode>General</c:formatCode>
                <c:ptCount val="3"/>
                <c:pt idx="0">
                  <c:v>15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2-471D-82CC-47FF0D72BC8E}"/>
            </c:ext>
          </c:extLst>
        </c:ser>
        <c:ser>
          <c:idx val="3"/>
          <c:order val="3"/>
          <c:tx>
            <c:strRef>
              <c:f>'kpi-11-s-f'!$G$138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'kpi-11-s-f'!$C$139:$C$141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'kpi-11-s-f'!$G$139:$G$141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A2-471D-82CC-47FF0D72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43456"/>
        <c:axId val="81330560"/>
      </c:barChart>
      <c:catAx>
        <c:axId val="81443456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none"/>
        <c:minorTickMark val="none"/>
        <c:tickLblPos val="nextTo"/>
        <c:crossAx val="81330560"/>
        <c:crosses val="autoZero"/>
        <c:auto val="1"/>
        <c:lblAlgn val="ctr"/>
        <c:lblOffset val="100"/>
        <c:noMultiLvlLbl val="0"/>
      </c:catAx>
      <c:valAx>
        <c:axId val="81330560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Proportion </a:t>
                </a:r>
              </a:p>
            </c:rich>
          </c:tx>
          <c:layout>
            <c:manualLayout>
              <c:xMode val="edge"/>
              <c:yMode val="edge"/>
              <c:x val="5.8252427184466132E-2"/>
              <c:y val="0.262047559370394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1443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KPI-P-1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'kpi-1-achiv'!$C$5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'kpi-1-achiv'!$B$6:$B$8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'kpi-1-achiv'!$C$6:$C$8</c:f>
              <c:numCache>
                <c:formatCode>General</c:formatCode>
                <c:ptCount val="3"/>
                <c:pt idx="0">
                  <c:v>78.400000000000006</c:v>
                </c:pt>
                <c:pt idx="1">
                  <c:v>82.9</c:v>
                </c:pt>
                <c:pt idx="2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B-46BC-BFC0-47A47943E6CA}"/>
            </c:ext>
          </c:extLst>
        </c:ser>
        <c:ser>
          <c:idx val="1"/>
          <c:order val="1"/>
          <c:tx>
            <c:strRef>
              <c:f>'kpi-1-achiv'!$D$5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'kpi-1-achiv'!$B$6:$B$8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'kpi-1-achiv'!$D$6:$D$8</c:f>
              <c:numCache>
                <c:formatCode>General</c:formatCode>
                <c:ptCount val="3"/>
                <c:pt idx="0">
                  <c:v>75</c:v>
                </c:pt>
                <c:pt idx="1">
                  <c:v>80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B-46BC-BFC0-47A47943E6CA}"/>
            </c:ext>
          </c:extLst>
        </c:ser>
        <c:ser>
          <c:idx val="2"/>
          <c:order val="2"/>
          <c:tx>
            <c:strRef>
              <c:f>'kpi-1-achiv'!$E$5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'kpi-1-achiv'!$B$6:$B$8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'kpi-1-achiv'!$E$6:$E$8</c:f>
              <c:numCache>
                <c:formatCode>General</c:formatCode>
                <c:ptCount val="3"/>
                <c:pt idx="0">
                  <c:v>70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B-46BC-BFC0-47A47943E6CA}"/>
            </c:ext>
          </c:extLst>
        </c:ser>
        <c:ser>
          <c:idx val="3"/>
          <c:order val="3"/>
          <c:tx>
            <c:strRef>
              <c:f>'kpi-1-achiv'!$F$5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val>
            <c:numRef>
              <c:f>'kpi-1-achiv'!$F$6:$F$8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5B-46BC-BFC0-47A47943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11808"/>
        <c:axId val="69113344"/>
      </c:barChart>
      <c:catAx>
        <c:axId val="69111808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69113344"/>
        <c:crosses val="autoZero"/>
        <c:auto val="1"/>
        <c:lblAlgn val="ctr"/>
        <c:lblOffset val="100"/>
        <c:noMultiLvlLbl val="0"/>
      </c:catAx>
      <c:valAx>
        <c:axId val="69113344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0.264346383785363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69111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Actual KPI-P-14</a:t>
            </a:r>
            <a:endParaRPr lang="ar-SA" sz="14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'kpi-14-pub'!$B$16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'kpi-14-pub'!$A$17:$A$19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'kpi-14-pub'!$B$17:$B$19</c:f>
              <c:numCache>
                <c:formatCode>0.0</c:formatCode>
                <c:ptCount val="3"/>
                <c:pt idx="0">
                  <c:v>21.428571428571427</c:v>
                </c:pt>
                <c:pt idx="1">
                  <c:v>75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8-4401-B221-C339F7D54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14304"/>
        <c:axId val="82515840"/>
      </c:barChart>
      <c:catAx>
        <c:axId val="82514304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2515840"/>
        <c:crosses val="autoZero"/>
        <c:auto val="1"/>
        <c:lblAlgn val="ctr"/>
        <c:lblOffset val="100"/>
        <c:noMultiLvlLbl val="0"/>
      </c:catAx>
      <c:valAx>
        <c:axId val="82515840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+mn-lt"/>
                  </a:rPr>
                  <a:t>Percentage</a:t>
                </a:r>
                <a:r>
                  <a:rPr lang="en-US" sz="1200"/>
                  <a:t>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2514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KPI-P-14</a:t>
            </a:r>
            <a:endParaRPr lang="ar-SA" sz="14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'kpi-14-pub'!$B$16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'kpi-14-pub'!$A$17:$A$19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'kpi-14-pub'!$B$17:$B$19</c:f>
              <c:numCache>
                <c:formatCode>0.0</c:formatCode>
                <c:ptCount val="3"/>
                <c:pt idx="0">
                  <c:v>21.428571428571427</c:v>
                </c:pt>
                <c:pt idx="1">
                  <c:v>75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0-4656-B0C0-9E9E9CA4724E}"/>
            </c:ext>
          </c:extLst>
        </c:ser>
        <c:ser>
          <c:idx val="1"/>
          <c:order val="1"/>
          <c:tx>
            <c:strRef>
              <c:f>'kpi-14-pub'!$C$16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'kpi-14-pub'!$A$17:$A$19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'kpi-14-pub'!$C$17:$C$19</c:f>
              <c:numCache>
                <c:formatCode>General</c:formatCode>
                <c:ptCount val="3"/>
                <c:pt idx="0">
                  <c:v>50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0-4656-B0C0-9E9E9CA4724E}"/>
            </c:ext>
          </c:extLst>
        </c:ser>
        <c:ser>
          <c:idx val="2"/>
          <c:order val="2"/>
          <c:tx>
            <c:strRef>
              <c:f>'kpi-14-pub'!$D$16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'kpi-14-pub'!$A$17:$A$19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'kpi-14-pub'!$D$17:$D$19</c:f>
              <c:numCache>
                <c:formatCode>General</c:formatCode>
                <c:ptCount val="3"/>
                <c:pt idx="0">
                  <c:v>50</c:v>
                </c:pt>
                <c:pt idx="1">
                  <c:v>60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0-4656-B0C0-9E9E9CA4724E}"/>
            </c:ext>
          </c:extLst>
        </c:ser>
        <c:ser>
          <c:idx val="3"/>
          <c:order val="3"/>
          <c:tx>
            <c:strRef>
              <c:f>'kpi-14-pub'!$E$16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'kpi-14-pub'!$A$17:$A$19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'kpi-14-pub'!$E$17:$E$19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60-4656-B0C0-9E9E9CA4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6416"/>
        <c:axId val="82557952"/>
      </c:barChart>
      <c:catAx>
        <c:axId val="82556416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2557952"/>
        <c:crosses val="autoZero"/>
        <c:auto val="1"/>
        <c:lblAlgn val="ctr"/>
        <c:lblOffset val="100"/>
        <c:noMultiLvlLbl val="0"/>
      </c:catAx>
      <c:valAx>
        <c:axId val="8255795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+mn-lt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2556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CE- Pulished vs. Not-published</a:t>
            </a:r>
          </a:p>
          <a:p>
            <a:pPr>
              <a:defRPr sz="1400"/>
            </a:pPr>
            <a:r>
              <a:rPr lang="en-US" sz="1400"/>
              <a:t> (2016-17)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7BC-41EC-A683-5FEB2C75F7BC}"/>
              </c:ext>
            </c:extLst>
          </c:dPt>
          <c:dLbls>
            <c:dLbl>
              <c:idx val="0"/>
              <c:layout>
                <c:manualLayout>
                  <c:x val="1.6666666666666701E-2"/>
                  <c:y val="0.12037037037037028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C-41EC-A683-5FEB2C75F7BC}"/>
                </c:ext>
              </c:extLst>
            </c:dLbl>
            <c:dLbl>
              <c:idx val="1"/>
              <c:layout>
                <c:manualLayout>
                  <c:x val="-2.5000000000000001E-2"/>
                  <c:y val="-0.12037037037037036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BC-41EC-A683-5FEB2C75F7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('kpi-14-pub'!$M$16,'kpi-14-pub'!$P$16)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('kpi-14-pub'!$M$20,'kpi-14-pub'!$P$20)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C-41EC-A683-5FEB2C75F7B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CE- Pulished vs. Not-published</a:t>
            </a:r>
            <a:endParaRPr lang="ar-SA" sz="140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 (2017-18)</a:t>
            </a:r>
            <a:endParaRPr lang="ar-SA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B75-4AE3-AF57-60EB2329CBCF}"/>
              </c:ext>
            </c:extLst>
          </c:dPt>
          <c:dLbls>
            <c:dLbl>
              <c:idx val="0"/>
              <c:layout>
                <c:manualLayout>
                  <c:x val="8.2687338501292881E-2"/>
                  <c:y val="2.314814814814814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75-4AE3-AF57-60EB2329CBCF}"/>
                </c:ext>
              </c:extLst>
            </c:dLbl>
            <c:dLbl>
              <c:idx val="1"/>
              <c:layout>
                <c:manualLayout>
                  <c:x val="-0.10335917312661499"/>
                  <c:y val="-2.314814814814814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75-4AE3-AF57-60EB2329C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('kpi-14-pub'!$M$16,'kpi-14-pub'!$P$16)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('kpi-14-pub'!$M$21,'kpi-14-pub'!$P$21)</c:f>
              <c:numCache>
                <c:formatCode>General</c:formatCod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5-4AE3-AF57-60EB2329CBC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CE- Pulished vs. Not-published</a:t>
            </a:r>
            <a:endParaRPr lang="ar-SA" sz="140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 (2018-19)</a:t>
            </a:r>
            <a:endParaRPr lang="ar-SA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ED70-4F93-B8E4-FA1986044A02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9.2592592592593906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0-4F93-B8E4-FA1986044A02}"/>
                </c:ext>
              </c:extLst>
            </c:dLbl>
            <c:dLbl>
              <c:idx val="1"/>
              <c:layout>
                <c:manualLayout>
                  <c:x val="-7.9861111111111813E-2"/>
                  <c:y val="4.629629629629652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70-4F93-B8E4-FA1986044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('kpi-14-pub'!$M$16,'kpi-14-pub'!$P$16)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('kpi-14-pub'!$M$22,'kpi-14-pub'!$P$22)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0-4F93-B8E4-FA1986044A0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CE- Pulished vs. Not-published</a:t>
            </a:r>
            <a:endParaRPr lang="ar-SA" sz="140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 (2019-20)</a:t>
            </a:r>
            <a:endParaRPr lang="ar-SA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79C-4365-B3BE-244B58C422D1}"/>
              </c:ext>
            </c:extLst>
          </c:dPt>
          <c:dLbls>
            <c:dLbl>
              <c:idx val="0"/>
              <c:layout>
                <c:manualLayout>
                  <c:x val="0.11609498680738786"/>
                  <c:y val="-2.777777777777820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C-4365-B3BE-244B58C422D1}"/>
                </c:ext>
              </c:extLst>
            </c:dLbl>
            <c:dLbl>
              <c:idx val="1"/>
              <c:layout>
                <c:manualLayout>
                  <c:x val="-0.13720316622691295"/>
                  <c:y val="7.40740740740740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9C-4365-B3BE-244B58C42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('kpi-14-pub'!$M$16,'kpi-14-pub'!$P$16)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('kpi-14-pub'!$M$23,'kpi-14-pub'!$P$23)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C-4365-B3BE-244B58C422D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EE- Pulished vs. Not-published</a:t>
            </a:r>
            <a:endParaRPr lang="ar-SA" sz="140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 (2016-17)</a:t>
            </a:r>
            <a:endParaRPr lang="ar-SA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02B-4E46-9C87-AB0BAE70E6DA}"/>
              </c:ext>
            </c:extLst>
          </c:dPt>
          <c:dLbls>
            <c:dLbl>
              <c:idx val="0"/>
              <c:layout>
                <c:manualLayout>
                  <c:x val="6.1538461538461584E-2"/>
                  <c:y val="4.629629629629652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B-4E46-9C87-AB0BAE70E6DA}"/>
                </c:ext>
              </c:extLst>
            </c:dLbl>
            <c:dLbl>
              <c:idx val="1"/>
              <c:layout>
                <c:manualLayout>
                  <c:x val="-5.128205128205128E-2"/>
                  <c:y val="-0.13425925925925927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2B-4E46-9C87-AB0BAE70E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('kpi-14-pub'!$L$16,'kpi-14-pub'!$O$16)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('kpi-14-pub'!$L$20,'kpi-14-pub'!$O$20)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B-4E46-9C87-AB0BAE70E6D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EE- Pulished vs. Not-published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 (2017-18)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937-4684-BBD3-B35E1D65E8C4}"/>
              </c:ext>
            </c:extLst>
          </c:dPt>
          <c:dLbls>
            <c:dLbl>
              <c:idx val="0"/>
              <c:layout>
                <c:manualLayout>
                  <c:x val="3.7996545768566682E-2"/>
                  <c:y val="8.333333333333334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7-4684-BBD3-B35E1D65E8C4}"/>
                </c:ext>
              </c:extLst>
            </c:dLbl>
            <c:dLbl>
              <c:idx val="1"/>
              <c:layout>
                <c:manualLayout>
                  <c:x val="-4.145077720207254E-2"/>
                  <c:y val="-5.5555555555555455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37-4684-BBD3-B35E1D65E8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('kpi-14-pub'!$L$16,'kpi-14-pub'!$O$16)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('kpi-14-pub'!$L$21,'kpi-14-pub'!$O$21)</c:f>
              <c:numCache>
                <c:formatCode>General</c:formatCode>
                <c:ptCount val="2"/>
                <c:pt idx="0">
                  <c:v>12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7-4684-BBD3-B35E1D65E8C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EE- Pulished vs. Not-published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 (2018-19)</a:t>
            </a:r>
            <a:endParaRPr lang="en-US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F3F-474F-B872-2B2E19A4B88C}"/>
              </c:ext>
            </c:extLst>
          </c:dPt>
          <c:dLbls>
            <c:dLbl>
              <c:idx val="0"/>
              <c:layout>
                <c:manualLayout>
                  <c:x val="9.2783505154639206E-2"/>
                  <c:y val="1.388888888888902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3F-474F-B872-2B2E19A4B88C}"/>
                </c:ext>
              </c:extLst>
            </c:dLbl>
            <c:dLbl>
              <c:idx val="1"/>
              <c:layout>
                <c:manualLayout>
                  <c:x val="-8.2474226804123682E-2"/>
                  <c:y val="3.703703703703705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3F-474F-B872-2B2E19A4B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('kpi-14-pub'!$L$16,'kpi-14-pub'!$O$16)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('kpi-14-pub'!$L$22,'kpi-14-pub'!$O$22)</c:f>
              <c:numCache>
                <c:formatCode>General</c:formatCode>
                <c:ptCount val="2"/>
                <c:pt idx="0">
                  <c:v>13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3F-474F-B872-2B2E19A4B88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EE- Pulished vs. Not-published</a:t>
            </a:r>
            <a:endParaRPr lang="ar-SA" sz="1400" b="1" i="0" baseline="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 b="1" i="0" baseline="0">
                <a:latin typeface="+mn-lt"/>
              </a:rPr>
              <a:t> (2019-20)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123-4A76-8F73-C3120199C641}"/>
              </c:ext>
            </c:extLst>
          </c:dPt>
          <c:dLbls>
            <c:dLbl>
              <c:idx val="0"/>
              <c:layout>
                <c:manualLayout>
                  <c:x val="7.5407026563838922E-2"/>
                  <c:y val="-4.1666666666666664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A76-8F73-C3120199C641}"/>
                </c:ext>
              </c:extLst>
            </c:dLbl>
            <c:dLbl>
              <c:idx val="1"/>
              <c:layout>
                <c:manualLayout>
                  <c:x val="-8.2262210796915189E-2"/>
                  <c:y val="5.5555555555555455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A76-8F73-C3120199C6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('kpi-14-pub'!$L$16,'kpi-14-pub'!$O$16)</c:f>
              <c:strCache>
                <c:ptCount val="2"/>
                <c:pt idx="0">
                  <c:v>Published</c:v>
                </c:pt>
                <c:pt idx="1">
                  <c:v>Not Published</c:v>
                </c:pt>
              </c:strCache>
            </c:strRef>
          </c:cat>
          <c:val>
            <c:numRef>
              <c:f>('kpi-14-pub'!$L$23,'kpi-14-pub'!$O$23)</c:f>
              <c:numCache>
                <c:formatCode>General</c:formatCode>
                <c:ptCount val="2"/>
                <c:pt idx="0">
                  <c:v>14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3-4A76-8F73-C3120199C64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CE-Program - Actual KPI-P-2</a:t>
            </a:r>
          </a:p>
        </c:rich>
      </c:tx>
      <c:layout>
        <c:manualLayout>
          <c:xMode val="edge"/>
          <c:yMode val="edge"/>
          <c:x val="0.28476377952755932"/>
          <c:y val="2.77777777777783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'kpi-2-student'!$C$5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'kpi-2-student'!$B$6:$B$8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'kpi-2-student'!$C$6:$C$8</c:f>
              <c:numCache>
                <c:formatCode>General</c:formatCode>
                <c:ptCount val="3"/>
                <c:pt idx="0">
                  <c:v>3.89</c:v>
                </c:pt>
                <c:pt idx="1">
                  <c:v>3.1</c:v>
                </c:pt>
                <c:pt idx="2">
                  <c:v>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9-470F-AA5C-618244CEF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49728"/>
        <c:axId val="69059712"/>
      </c:barChart>
      <c:catAx>
        <c:axId val="69049728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69059712"/>
        <c:crosses val="autoZero"/>
        <c:auto val="1"/>
        <c:lblAlgn val="ctr"/>
        <c:lblOffset val="100"/>
        <c:noMultiLvlLbl val="0"/>
      </c:catAx>
      <c:valAx>
        <c:axId val="6905971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ar-SA"/>
          </a:p>
        </c:txPr>
        <c:crossAx val="690497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CE-Program: Published</a:t>
            </a:r>
            <a:r>
              <a:rPr lang="en-US" sz="1400" baseline="0"/>
              <a:t> vs Not-published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'kpi-14-pub'!$E$68</c:f>
              <c:strCache>
                <c:ptCount val="1"/>
                <c:pt idx="0">
                  <c:v>Total Staff</c:v>
                </c:pt>
              </c:strCache>
            </c:strRef>
          </c:tx>
          <c:invertIfNegative val="0"/>
          <c:cat>
            <c:strRef>
              <c:f>'kpi-14-pub'!$D$69:$D$72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'kpi-14-pub'!$E$69:$E$72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F7-85B7-EE0B322B303E}"/>
            </c:ext>
          </c:extLst>
        </c:ser>
        <c:ser>
          <c:idx val="1"/>
          <c:order val="1"/>
          <c:tx>
            <c:strRef>
              <c:f>'kpi-14-pub'!$F$68</c:f>
              <c:strCache>
                <c:ptCount val="1"/>
                <c:pt idx="0">
                  <c:v>Published</c:v>
                </c:pt>
              </c:strCache>
            </c:strRef>
          </c:tx>
          <c:invertIfNegative val="0"/>
          <c:cat>
            <c:strRef>
              <c:f>'kpi-14-pub'!$D$69:$D$72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'kpi-14-pub'!$F$69:$F$72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F7-85B7-EE0B322B303E}"/>
            </c:ext>
          </c:extLst>
        </c:ser>
        <c:ser>
          <c:idx val="2"/>
          <c:order val="2"/>
          <c:tx>
            <c:strRef>
              <c:f>'kpi-14-pub'!$G$68</c:f>
              <c:strCache>
                <c:ptCount val="1"/>
                <c:pt idx="0">
                  <c:v>Not Published</c:v>
                </c:pt>
              </c:strCache>
            </c:strRef>
          </c:tx>
          <c:invertIfNegative val="0"/>
          <c:cat>
            <c:strRef>
              <c:f>'kpi-14-pub'!$D$69:$D$72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'kpi-14-pub'!$G$69:$G$72</c:f>
              <c:numCache>
                <c:formatCode>General</c:formatCode>
                <c:ptCount val="4"/>
                <c:pt idx="0">
                  <c:v>5</c:v>
                </c:pt>
                <c:pt idx="1">
                  <c:v>11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A-46F7-85B7-EE0B322B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55040"/>
        <c:axId val="82856576"/>
      </c:barChart>
      <c:catAx>
        <c:axId val="82855040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2856576"/>
        <c:crosses val="autoZero"/>
        <c:auto val="1"/>
        <c:lblAlgn val="ctr"/>
        <c:lblOffset val="100"/>
        <c:noMultiLvlLbl val="0"/>
      </c:catAx>
      <c:valAx>
        <c:axId val="82856576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28550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EE-Program: Published vs Not-published 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'kpi-14-pub'!$E$74</c:f>
              <c:strCache>
                <c:ptCount val="1"/>
                <c:pt idx="0">
                  <c:v>Total Staff</c:v>
                </c:pt>
              </c:strCache>
            </c:strRef>
          </c:tx>
          <c:invertIfNegative val="0"/>
          <c:cat>
            <c:strRef>
              <c:f>'kpi-14-pub'!$D$75:$D$78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'kpi-14-pub'!$E$75:$E$78</c:f>
              <c:numCache>
                <c:formatCode>General</c:formatCode>
                <c:ptCount val="4"/>
                <c:pt idx="0">
                  <c:v>16</c:v>
                </c:pt>
                <c:pt idx="1">
                  <c:v>20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0-4E71-9409-C7773673FBEC}"/>
            </c:ext>
          </c:extLst>
        </c:ser>
        <c:ser>
          <c:idx val="1"/>
          <c:order val="1"/>
          <c:tx>
            <c:strRef>
              <c:f>'kpi-14-pub'!$F$74</c:f>
              <c:strCache>
                <c:ptCount val="1"/>
                <c:pt idx="0">
                  <c:v>Published</c:v>
                </c:pt>
              </c:strCache>
            </c:strRef>
          </c:tx>
          <c:invertIfNegative val="0"/>
          <c:cat>
            <c:strRef>
              <c:f>'kpi-14-pub'!$D$75:$D$78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'kpi-14-pub'!$F$75:$F$78</c:f>
              <c:numCache>
                <c:formatCode>General</c:formatCode>
                <c:ptCount val="4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0-4E71-9409-C7773673FBEC}"/>
            </c:ext>
          </c:extLst>
        </c:ser>
        <c:ser>
          <c:idx val="2"/>
          <c:order val="2"/>
          <c:tx>
            <c:strRef>
              <c:f>'kpi-14-pub'!$G$74</c:f>
              <c:strCache>
                <c:ptCount val="1"/>
                <c:pt idx="0">
                  <c:v>Not Published</c:v>
                </c:pt>
              </c:strCache>
            </c:strRef>
          </c:tx>
          <c:invertIfNegative val="0"/>
          <c:cat>
            <c:strRef>
              <c:f>'kpi-14-pub'!$D$75:$D$78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'kpi-14-pub'!$G$75:$G$78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0-4E71-9409-C7773673F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8192"/>
        <c:axId val="82889728"/>
      </c:barChart>
      <c:catAx>
        <c:axId val="82888192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none"/>
        <c:minorTickMark val="none"/>
        <c:tickLblPos val="nextTo"/>
        <c:crossAx val="82889728"/>
        <c:crosses val="autoZero"/>
        <c:auto val="1"/>
        <c:lblAlgn val="ctr"/>
        <c:lblOffset val="100"/>
        <c:noMultiLvlLbl val="0"/>
      </c:catAx>
      <c:valAx>
        <c:axId val="82889728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28881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Actual KPI-P-16</a:t>
            </a:r>
            <a:endParaRPr lang="ar-SA" sz="14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'kpi-16-citation'!$B$18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'kpi-16-citation'!$A$19:$A$21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'kpi-16-citation'!$B$19:$B$21</c:f>
              <c:numCache>
                <c:formatCode>0.0</c:formatCode>
                <c:ptCount val="3"/>
                <c:pt idx="0">
                  <c:v>9.6666666666666661</c:v>
                </c:pt>
                <c:pt idx="1">
                  <c:v>13.625</c:v>
                </c:pt>
                <c:pt idx="2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8-48D3-AC1E-42878F1C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8736"/>
        <c:axId val="83270272"/>
      </c:barChart>
      <c:catAx>
        <c:axId val="83268736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3270272"/>
        <c:crosses val="autoZero"/>
        <c:auto val="1"/>
        <c:lblAlgn val="ctr"/>
        <c:lblOffset val="100"/>
        <c:noMultiLvlLbl val="0"/>
      </c:catAx>
      <c:valAx>
        <c:axId val="8327027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+mn-lt"/>
                  </a:rPr>
                  <a:t>Percentage</a:t>
                </a:r>
                <a:r>
                  <a:rPr lang="en-US" sz="1200"/>
                  <a:t>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32687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KPI-P-16</a:t>
            </a:r>
            <a:endParaRPr lang="ar-SA" sz="14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'kpi-16-citation'!$B$18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'kpi-16-citation'!$A$19:$A$21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'kpi-16-citation'!$B$19:$B$21</c:f>
              <c:numCache>
                <c:formatCode>0.0</c:formatCode>
                <c:ptCount val="3"/>
                <c:pt idx="0">
                  <c:v>9.6666666666666661</c:v>
                </c:pt>
                <c:pt idx="1">
                  <c:v>13.625</c:v>
                </c:pt>
                <c:pt idx="2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071-A60C-9FFA8C939781}"/>
            </c:ext>
          </c:extLst>
        </c:ser>
        <c:ser>
          <c:idx val="1"/>
          <c:order val="1"/>
          <c:tx>
            <c:strRef>
              <c:f>'kpi-16-citation'!$C$18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'kpi-16-citation'!$A$19:$A$21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'kpi-16-citation'!$C$19:$C$21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071-A60C-9FFA8C939781}"/>
            </c:ext>
          </c:extLst>
        </c:ser>
        <c:ser>
          <c:idx val="2"/>
          <c:order val="2"/>
          <c:tx>
            <c:strRef>
              <c:f>'kpi-16-citation'!$D$18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'kpi-16-citation'!$A$19:$A$21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'kpi-16-citation'!$D$19:$D$21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4-4071-A60C-9FFA8C939781}"/>
            </c:ext>
          </c:extLst>
        </c:ser>
        <c:ser>
          <c:idx val="3"/>
          <c:order val="3"/>
          <c:tx>
            <c:strRef>
              <c:f>'kpi-16-citation'!$E$18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'kpi-16-citation'!$A$19:$A$21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'kpi-16-citation'!$E$19:$E$21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4-4071-A60C-9FFA8C939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1232"/>
        <c:axId val="83325312"/>
      </c:barChart>
      <c:catAx>
        <c:axId val="83311232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3325312"/>
        <c:crosses val="autoZero"/>
        <c:auto val="1"/>
        <c:lblAlgn val="ctr"/>
        <c:lblOffset val="100"/>
        <c:noMultiLvlLbl val="0"/>
      </c:catAx>
      <c:valAx>
        <c:axId val="8332531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+mn-lt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33112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CE-Program - Citations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'kpi-16-citation'!$M$37</c:f>
              <c:strCache>
                <c:ptCount val="1"/>
                <c:pt idx="0">
                  <c:v>Total Citation </c:v>
                </c:pt>
              </c:strCache>
            </c:strRef>
          </c:tx>
          <c:invertIfNegative val="0"/>
          <c:cat>
            <c:numRef>
              <c:f>'kpi-16-citation'!$L$39:$L$41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'kpi-16-citation'!$M$39:$M$41</c:f>
              <c:numCache>
                <c:formatCode>General</c:formatCode>
                <c:ptCount val="3"/>
                <c:pt idx="0">
                  <c:v>87</c:v>
                </c:pt>
                <c:pt idx="1">
                  <c:v>109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6-48B4-B397-08F91D54497A}"/>
            </c:ext>
          </c:extLst>
        </c:ser>
        <c:ser>
          <c:idx val="1"/>
          <c:order val="1"/>
          <c:tx>
            <c:strRef>
              <c:f>'kpi-16-citation'!$N$37</c:f>
              <c:strCache>
                <c:ptCount val="1"/>
                <c:pt idx="0">
                  <c:v>Total Staff</c:v>
                </c:pt>
              </c:strCache>
            </c:strRef>
          </c:tx>
          <c:invertIfNegative val="0"/>
          <c:cat>
            <c:numRef>
              <c:f>'kpi-16-citation'!$L$39:$L$41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'kpi-16-citation'!$N$39:$N$41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6-48B4-B397-08F91D54497A}"/>
            </c:ext>
          </c:extLst>
        </c:ser>
        <c:ser>
          <c:idx val="2"/>
          <c:order val="2"/>
          <c:tx>
            <c:strRef>
              <c:f>'kpi-16-citation'!$O$37</c:f>
              <c:strCache>
                <c:ptCount val="1"/>
                <c:pt idx="0">
                  <c:v>Citation/Faculty</c:v>
                </c:pt>
              </c:strCache>
            </c:strRef>
          </c:tx>
          <c:invertIfNegative val="0"/>
          <c:cat>
            <c:numRef>
              <c:f>'kpi-16-citation'!$L$39:$L$41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'kpi-16-citation'!$O$39:$O$41</c:f>
              <c:numCache>
                <c:formatCode>0.0</c:formatCode>
                <c:ptCount val="3"/>
                <c:pt idx="0">
                  <c:v>9.6666666666666661</c:v>
                </c:pt>
                <c:pt idx="1">
                  <c:v>13.625</c:v>
                </c:pt>
                <c:pt idx="2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6-48B4-B397-08F91D54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52576"/>
        <c:axId val="83362560"/>
      </c:barChart>
      <c:catAx>
        <c:axId val="83352576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83362560"/>
        <c:crosses val="autoZero"/>
        <c:auto val="1"/>
        <c:lblAlgn val="ctr"/>
        <c:lblOffset val="100"/>
        <c:noMultiLvlLbl val="0"/>
      </c:catAx>
      <c:valAx>
        <c:axId val="83362560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ar-SA"/>
          </a:p>
        </c:txPr>
        <c:crossAx val="833525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EE-Program - Citations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'kpi-16-citation'!$M$43</c:f>
              <c:strCache>
                <c:ptCount val="1"/>
                <c:pt idx="0">
                  <c:v>Total Citation </c:v>
                </c:pt>
              </c:strCache>
            </c:strRef>
          </c:tx>
          <c:invertIfNegative val="0"/>
          <c:cat>
            <c:numRef>
              <c:f>'kpi-16-citation'!$L$44:$L$46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'kpi-16-citation'!$M$45:$M$47</c:f>
              <c:numCache>
                <c:formatCode>General</c:formatCode>
                <c:ptCount val="3"/>
                <c:pt idx="0">
                  <c:v>88</c:v>
                </c:pt>
                <c:pt idx="1">
                  <c:v>155</c:v>
                </c:pt>
                <c:pt idx="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F-46C2-B106-80B5BF26F880}"/>
            </c:ext>
          </c:extLst>
        </c:ser>
        <c:ser>
          <c:idx val="1"/>
          <c:order val="1"/>
          <c:tx>
            <c:strRef>
              <c:f>'kpi-16-citation'!$N$43</c:f>
              <c:strCache>
                <c:ptCount val="1"/>
                <c:pt idx="0">
                  <c:v>Total Staff</c:v>
                </c:pt>
              </c:strCache>
            </c:strRef>
          </c:tx>
          <c:invertIfNegative val="0"/>
          <c:cat>
            <c:numRef>
              <c:f>'kpi-16-citation'!$L$44:$L$46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'kpi-16-citation'!$N$45:$N$47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F-46C2-B106-80B5BF26F880}"/>
            </c:ext>
          </c:extLst>
        </c:ser>
        <c:ser>
          <c:idx val="2"/>
          <c:order val="2"/>
          <c:tx>
            <c:strRef>
              <c:f>'kpi-16-citation'!$O$43</c:f>
              <c:strCache>
                <c:ptCount val="1"/>
                <c:pt idx="0">
                  <c:v>Citation/Faculty</c:v>
                </c:pt>
              </c:strCache>
            </c:strRef>
          </c:tx>
          <c:invertIfNegative val="0"/>
          <c:cat>
            <c:numRef>
              <c:f>'kpi-16-citation'!$L$44:$L$46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'kpi-16-citation'!$O$45:$O$47</c:f>
              <c:numCache>
                <c:formatCode>0.0</c:formatCode>
                <c:ptCount val="3"/>
                <c:pt idx="0">
                  <c:v>6.7692307692307692</c:v>
                </c:pt>
                <c:pt idx="1">
                  <c:v>12.916666666666666</c:v>
                </c:pt>
                <c:pt idx="2">
                  <c:v>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F-46C2-B106-80B5BF26F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0304"/>
        <c:axId val="83416192"/>
      </c:barChart>
      <c:catAx>
        <c:axId val="83410304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83416192"/>
        <c:crosses val="autoZero"/>
        <c:auto val="1"/>
        <c:lblAlgn val="ctr"/>
        <c:lblOffset val="100"/>
        <c:noMultiLvlLbl val="0"/>
      </c:catAx>
      <c:valAx>
        <c:axId val="8341619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3410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CE-Program - Actual KPI-P-17</a:t>
            </a:r>
          </a:p>
        </c:rich>
      </c:tx>
      <c:layout>
        <c:manualLayout>
          <c:xMode val="edge"/>
          <c:yMode val="edge"/>
          <c:x val="0.28476377952755932"/>
          <c:y val="2.77777777777783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'kpi-17-L-resource'!$C$5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'kpi-17-L-resource'!$B$6:$B$8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'kpi-17-L-resource'!$C$6:$C$8</c:f>
              <c:numCache>
                <c:formatCode>General</c:formatCode>
                <c:ptCount val="3"/>
                <c:pt idx="0">
                  <c:v>3.4</c:v>
                </c:pt>
                <c:pt idx="1">
                  <c:v>3.8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A98-ADBC-39FAD6401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79552"/>
        <c:axId val="83489536"/>
      </c:barChart>
      <c:catAx>
        <c:axId val="83479552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3489536"/>
        <c:crosses val="autoZero"/>
        <c:auto val="1"/>
        <c:lblAlgn val="ctr"/>
        <c:lblOffset val="100"/>
        <c:noMultiLvlLbl val="0"/>
      </c:catAx>
      <c:valAx>
        <c:axId val="83489536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ar-SA"/>
          </a:p>
        </c:txPr>
        <c:crossAx val="834795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KPI-P-17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'kpi-17-L-resource'!$C$5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'kpi-17-L-resource'!$B$6:$B$8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'kpi-17-L-resource'!$C$6:$C$8</c:f>
              <c:numCache>
                <c:formatCode>General</c:formatCode>
                <c:ptCount val="3"/>
                <c:pt idx="0">
                  <c:v>3.4</c:v>
                </c:pt>
                <c:pt idx="1">
                  <c:v>3.8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A74-81BF-85159A40FB95}"/>
            </c:ext>
          </c:extLst>
        </c:ser>
        <c:ser>
          <c:idx val="1"/>
          <c:order val="1"/>
          <c:tx>
            <c:strRef>
              <c:f>'kpi-17-L-resource'!$D$5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'kpi-17-L-resource'!$B$6:$B$8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'kpi-17-L-resource'!$D$6:$D$8</c:f>
              <c:numCache>
                <c:formatCode>General</c:formatCode>
                <c:ptCount val="3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F-4A74-81BF-85159A40FB95}"/>
            </c:ext>
          </c:extLst>
        </c:ser>
        <c:ser>
          <c:idx val="2"/>
          <c:order val="2"/>
          <c:tx>
            <c:strRef>
              <c:f>'kpi-17-L-resource'!$E$5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'kpi-17-L-resource'!$B$6:$B$8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'kpi-17-L-resource'!$E$6:$E$8</c:f>
              <c:numCache>
                <c:formatCode>General</c:formatCode>
                <c:ptCount val="3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CF-4A74-81BF-85159A40FB95}"/>
            </c:ext>
          </c:extLst>
        </c:ser>
        <c:ser>
          <c:idx val="3"/>
          <c:order val="3"/>
          <c:tx>
            <c:strRef>
              <c:f>'kpi-17-L-resource'!$F$5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'kpi-17-L-resource'!$B$6:$B$8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'kpi-17-L-resource'!$F$6:$F$8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CF-4A74-81BF-85159A40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50592"/>
        <c:axId val="83552128"/>
      </c:barChart>
      <c:catAx>
        <c:axId val="83550592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3552128"/>
        <c:crosses val="autoZero"/>
        <c:auto val="1"/>
        <c:lblAlgn val="ctr"/>
        <c:lblOffset val="100"/>
        <c:noMultiLvlLbl val="0"/>
      </c:catAx>
      <c:valAx>
        <c:axId val="83552128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0.26434638378536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35505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KPI-P-24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'kpi-24-Banned'!$C$5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'kpi-24-Banned'!$B$6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'kpi-24-Banned'!$C$6</c:f>
              <c:numCache>
                <c:formatCode>0.00</c:formatCode>
                <c:ptCount val="1"/>
                <c:pt idx="0">
                  <c:v>5.1282051282051277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4-4912-A521-B591A74799CE}"/>
            </c:ext>
          </c:extLst>
        </c:ser>
        <c:ser>
          <c:idx val="1"/>
          <c:order val="1"/>
          <c:tx>
            <c:strRef>
              <c:f>'kpi-24-Banned'!$D$5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'kpi-24-Banned'!$B$6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'kpi-24-Banned'!$D$6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4-4912-A521-B591A74799CE}"/>
            </c:ext>
          </c:extLst>
        </c:ser>
        <c:ser>
          <c:idx val="2"/>
          <c:order val="2"/>
          <c:tx>
            <c:strRef>
              <c:f>'kpi-24-Banned'!$E$5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'kpi-24-Banned'!$B$6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'kpi-24-Banned'!$E$6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4-4912-A521-B591A74799CE}"/>
            </c:ext>
          </c:extLst>
        </c:ser>
        <c:ser>
          <c:idx val="3"/>
          <c:order val="3"/>
          <c:tx>
            <c:strRef>
              <c:f>'kpi-24-Banned'!$F$5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'kpi-24-Banned'!$B$6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'kpi-24-Banned'!$F$6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4-4912-A521-B591A7479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97568"/>
        <c:axId val="83615744"/>
      </c:barChart>
      <c:catAx>
        <c:axId val="83597568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3615744"/>
        <c:crosses val="autoZero"/>
        <c:auto val="1"/>
        <c:lblAlgn val="ctr"/>
        <c:lblOffset val="100"/>
        <c:noMultiLvlLbl val="0"/>
      </c:catAx>
      <c:valAx>
        <c:axId val="83615744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0.26434638378536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35975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KPI-P-24b</a:t>
            </a:r>
            <a:endParaRPr lang="ar-SA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'kpi-24b-Warning'!$C$5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'kpi-24b-Warning'!$B$6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'kpi-24b-Warning'!$C$6</c:f>
              <c:numCache>
                <c:formatCode>0.00</c:formatCode>
                <c:ptCount val="1"/>
                <c:pt idx="0">
                  <c:v>3.4188034188034191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1-4497-9C9E-D6F3BE3FEA87}"/>
            </c:ext>
          </c:extLst>
        </c:ser>
        <c:ser>
          <c:idx val="1"/>
          <c:order val="1"/>
          <c:tx>
            <c:strRef>
              <c:f>'kpi-24b-Warning'!$D$5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'kpi-24b-Warning'!$B$6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'kpi-24b-Warning'!$D$6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1-4497-9C9E-D6F3BE3FEA87}"/>
            </c:ext>
          </c:extLst>
        </c:ser>
        <c:ser>
          <c:idx val="2"/>
          <c:order val="2"/>
          <c:tx>
            <c:strRef>
              <c:f>'kpi-24b-Warning'!$E$5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'kpi-24b-Warning'!$B$6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'kpi-24b-Warning'!$E$6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1-4497-9C9E-D6F3BE3FEA87}"/>
            </c:ext>
          </c:extLst>
        </c:ser>
        <c:ser>
          <c:idx val="3"/>
          <c:order val="3"/>
          <c:tx>
            <c:strRef>
              <c:f>'kpi-24b-Warning'!$F$5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'kpi-24b-Warning'!$B$6</c:f>
              <c:strCache>
                <c:ptCount val="1"/>
                <c:pt idx="0">
                  <c:v>2018-19</c:v>
                </c:pt>
              </c:strCache>
            </c:strRef>
          </c:cat>
          <c:val>
            <c:numRef>
              <c:f>'kpi-24b-Warning'!$F$6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21-4497-9C9E-D6F3BE3F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9120"/>
        <c:axId val="83830656"/>
      </c:barChart>
      <c:catAx>
        <c:axId val="83829120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83830656"/>
        <c:crosses val="autoZero"/>
        <c:auto val="1"/>
        <c:lblAlgn val="ctr"/>
        <c:lblOffset val="100"/>
        <c:noMultiLvlLbl val="0"/>
      </c:catAx>
      <c:valAx>
        <c:axId val="83830656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0.2643463837853640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838291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KPI-P-2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'kpi-2-student'!$C$5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'kpi-2-student'!$B$6:$B$8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'kpi-2-student'!$C$6:$C$8</c:f>
              <c:numCache>
                <c:formatCode>General</c:formatCode>
                <c:ptCount val="3"/>
                <c:pt idx="0">
                  <c:v>3.89</c:v>
                </c:pt>
                <c:pt idx="1">
                  <c:v>3.1</c:v>
                </c:pt>
                <c:pt idx="2">
                  <c:v>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D-44EA-8E92-46132894BA5E}"/>
            </c:ext>
          </c:extLst>
        </c:ser>
        <c:ser>
          <c:idx val="1"/>
          <c:order val="1"/>
          <c:tx>
            <c:strRef>
              <c:f>'kpi-2-student'!$D$5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'kpi-2-student'!$B$6:$B$8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'kpi-2-student'!$D$6:$D$8</c:f>
              <c:numCache>
                <c:formatCode>General</c:formatCode>
                <c:ptCount val="3"/>
                <c:pt idx="0">
                  <c:v>3.5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D-44EA-8E92-46132894BA5E}"/>
            </c:ext>
          </c:extLst>
        </c:ser>
        <c:ser>
          <c:idx val="2"/>
          <c:order val="2"/>
          <c:tx>
            <c:strRef>
              <c:f>'kpi-2-student'!$E$5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'kpi-2-student'!$B$6:$B$8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'kpi-2-student'!$E$6:$E$8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D-44EA-8E92-46132894BA5E}"/>
            </c:ext>
          </c:extLst>
        </c:ser>
        <c:ser>
          <c:idx val="3"/>
          <c:order val="3"/>
          <c:tx>
            <c:strRef>
              <c:f>'kpi-2-student'!$F$5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'kpi-2-student'!$B$6:$B$8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'kpi-2-student'!$F$6:$F$8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D-44EA-8E92-46132894B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35456"/>
        <c:axId val="69236992"/>
      </c:barChart>
      <c:catAx>
        <c:axId val="69235456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69236992"/>
        <c:crosses val="autoZero"/>
        <c:auto val="1"/>
        <c:lblAlgn val="ctr"/>
        <c:lblOffset val="100"/>
        <c:noMultiLvlLbl val="0"/>
      </c:catAx>
      <c:valAx>
        <c:axId val="69236992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0.2643463837853635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69235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Actual KPI-P-8</a:t>
            </a:r>
            <a:endParaRPr lang="ar-SA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'kpi-8-class '!$C$6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'kpi-8-class '!$B$7:$B$9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'kpi-8-class '!$C$7:$C$9</c:f>
              <c:numCache>
                <c:formatCode>0.0</c:formatCode>
                <c:ptCount val="3"/>
                <c:pt idx="0">
                  <c:v>13.402380952380952</c:v>
                </c:pt>
                <c:pt idx="1">
                  <c:v>13.333333333333334</c:v>
                </c:pt>
                <c:pt idx="2">
                  <c:v>12.766666666666666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B-4F58-979E-CECE7DC99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84704"/>
        <c:axId val="78986240"/>
      </c:barChart>
      <c:catAx>
        <c:axId val="78984704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78986240"/>
        <c:crosses val="autoZero"/>
        <c:auto val="1"/>
        <c:lblAlgn val="ctr"/>
        <c:lblOffset val="100"/>
        <c:noMultiLvlLbl val="0"/>
      </c:catAx>
      <c:valAx>
        <c:axId val="78986240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789847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CE-Program - KPI-P-8</a:t>
            </a:r>
            <a:endParaRPr lang="ar-SA" sz="14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'kpi-8-class '!$C$6</c:f>
              <c:strCache>
                <c:ptCount val="1"/>
                <c:pt idx="0">
                  <c:v>Actual KPI</c:v>
                </c:pt>
              </c:strCache>
            </c:strRef>
          </c:tx>
          <c:invertIfNegative val="0"/>
          <c:cat>
            <c:strRef>
              <c:f>'kpi-8-class '!$B$7:$B$9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'kpi-8-class '!$C$7:$C$9</c:f>
              <c:numCache>
                <c:formatCode>0.0</c:formatCode>
                <c:ptCount val="3"/>
                <c:pt idx="0">
                  <c:v>13.402380952380952</c:v>
                </c:pt>
                <c:pt idx="1">
                  <c:v>13.333333333333334</c:v>
                </c:pt>
                <c:pt idx="2">
                  <c:v>12.766666666666666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913-A1A4-1F85A02EEED7}"/>
            </c:ext>
          </c:extLst>
        </c:ser>
        <c:ser>
          <c:idx val="1"/>
          <c:order val="1"/>
          <c:tx>
            <c:strRef>
              <c:f>'kpi-8-class '!$D$6</c:f>
              <c:strCache>
                <c:ptCount val="1"/>
                <c:pt idx="0">
                  <c:v>Target </c:v>
                </c:pt>
              </c:strCache>
            </c:strRef>
          </c:tx>
          <c:invertIfNegative val="0"/>
          <c:cat>
            <c:strRef>
              <c:f>'kpi-8-class '!$B$7:$B$9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'kpi-8-class '!$D$7:$D$9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4-4913-A1A4-1F85A02EEED7}"/>
            </c:ext>
          </c:extLst>
        </c:ser>
        <c:ser>
          <c:idx val="2"/>
          <c:order val="2"/>
          <c:tx>
            <c:strRef>
              <c:f>'kpi-8-class '!$E$6</c:f>
              <c:strCache>
                <c:ptCount val="1"/>
                <c:pt idx="0">
                  <c:v>Internal Target</c:v>
                </c:pt>
              </c:strCache>
            </c:strRef>
          </c:tx>
          <c:invertIfNegative val="0"/>
          <c:cat>
            <c:strRef>
              <c:f>'kpi-8-class '!$B$7:$B$9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'kpi-8-class '!$E$7:$E$9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4-4913-A1A4-1F85A02EEED7}"/>
            </c:ext>
          </c:extLst>
        </c:ser>
        <c:ser>
          <c:idx val="3"/>
          <c:order val="3"/>
          <c:tx>
            <c:strRef>
              <c:f>'kpi-8-class '!$F$6</c:f>
              <c:strCache>
                <c:ptCount val="1"/>
                <c:pt idx="0">
                  <c:v>External Target </c:v>
                </c:pt>
              </c:strCache>
            </c:strRef>
          </c:tx>
          <c:invertIfNegative val="0"/>
          <c:cat>
            <c:strRef>
              <c:f>'kpi-8-class '!$B$7:$B$9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'kpi-8-class '!$F$7:$F$9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94-4913-A1A4-1F85A02EE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4528"/>
        <c:axId val="79028608"/>
      </c:barChart>
      <c:catAx>
        <c:axId val="79014528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crossAx val="79028608"/>
        <c:crosses val="autoZero"/>
        <c:auto val="1"/>
        <c:lblAlgn val="ctr"/>
        <c:lblOffset val="100"/>
        <c:noMultiLvlLbl val="0"/>
      </c:catAx>
      <c:valAx>
        <c:axId val="79028608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</a:t>
                </a:r>
                <a:r>
                  <a:rPr lang="en-US" sz="1200" baseline="0"/>
                  <a:t> Class Size</a:t>
                </a:r>
                <a:endParaRPr lang="en-US" sz="12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+mn-lt"/>
              </a:defRPr>
            </a:pPr>
            <a:endParaRPr lang="ar-SA"/>
          </a:p>
        </c:txPr>
        <c:crossAx val="790145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>
                <a:latin typeface="+mn-lt"/>
              </a:defRPr>
            </a:pPr>
            <a:endParaRPr lang="ar-SA"/>
          </a:p>
        </c:txPr>
      </c:dTable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en-US" sz="1400">
                <a:latin typeface="+mn-lt"/>
              </a:rPr>
              <a:t>CE Program</a:t>
            </a:r>
            <a:r>
              <a:rPr lang="ar-SA" sz="1400">
                <a:latin typeface="+mn-lt"/>
              </a:rPr>
              <a:t> </a:t>
            </a:r>
            <a:r>
              <a:rPr lang="en-US" sz="1400">
                <a:latin typeface="+mn-lt"/>
              </a:rPr>
              <a:t>-</a:t>
            </a:r>
            <a:r>
              <a:rPr lang="ar-SA" sz="1400">
                <a:latin typeface="+mn-lt"/>
              </a:rPr>
              <a:t> </a:t>
            </a:r>
            <a:r>
              <a:rPr lang="en-US" sz="1400">
                <a:latin typeface="+mn-lt"/>
              </a:rPr>
              <a:t>2010-11</a:t>
            </a:r>
            <a:endParaRPr lang="ar-SA" sz="1400">
              <a:latin typeface="+mn-lt"/>
            </a:endParaRPr>
          </a:p>
          <a:p>
            <a:pPr>
              <a:defRPr>
                <a:latin typeface="+mn-lt"/>
              </a:defRPr>
            </a:pPr>
            <a:r>
              <a:rPr lang="en-US" sz="1400">
                <a:latin typeface="+mn-lt"/>
              </a:rPr>
              <a:t>S/F</a:t>
            </a:r>
            <a:r>
              <a:rPr lang="ar-SA" sz="1400">
                <a:latin typeface="+mn-lt"/>
              </a:rPr>
              <a:t> = </a:t>
            </a:r>
            <a:r>
              <a:rPr lang="en-US" sz="1400">
                <a:latin typeface="+mn-lt"/>
              </a:rPr>
              <a:t>1:1</a:t>
            </a:r>
            <a:endParaRPr lang="ar-SA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7.0257611241217904E-2"/>
                  <c:y val="3.9840637450199671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76-4EC5-B956-6797E2F9DF10}"/>
                </c:ext>
              </c:extLst>
            </c:dLbl>
            <c:dLbl>
              <c:idx val="1"/>
              <c:layout>
                <c:manualLayout>
                  <c:x val="-8.1967213114754051E-2"/>
                  <c:y val="-0.21513944223107728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6-4EC5-B956-6797E2F9DF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'kpi-11-s-f'!$C$5:$D$5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6-4EC5-B956-6797E2F9DF1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CE Program</a:t>
            </a:r>
            <a:r>
              <a:rPr lang="ar-SA" sz="1400">
                <a:latin typeface="+mn-lt"/>
              </a:rPr>
              <a:t> </a:t>
            </a:r>
            <a:r>
              <a:rPr lang="en-US" sz="1400">
                <a:latin typeface="+mn-lt"/>
              </a:rPr>
              <a:t>-</a:t>
            </a:r>
            <a:r>
              <a:rPr lang="ar-SA" sz="1400">
                <a:latin typeface="+mn-lt"/>
              </a:rPr>
              <a:t> </a:t>
            </a:r>
            <a:r>
              <a:rPr lang="en-US" sz="1400">
                <a:latin typeface="+mn-lt"/>
              </a:rPr>
              <a:t>2011-12</a:t>
            </a:r>
            <a:endParaRPr lang="ar-SA" sz="1400">
              <a:latin typeface="+mn-lt"/>
            </a:endParaRPr>
          </a:p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S/F</a:t>
            </a:r>
            <a:r>
              <a:rPr lang="ar-SA" sz="1400">
                <a:latin typeface="+mn-lt"/>
              </a:rPr>
              <a:t> = </a:t>
            </a:r>
            <a:r>
              <a:rPr lang="en-US" sz="1400">
                <a:latin typeface="+mn-lt"/>
              </a:rPr>
              <a:t>1:8</a:t>
            </a:r>
            <a:endParaRPr lang="ar-SA" sz="140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3114754098360637"/>
                  <c:y val="-3.5714285714285712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21-45D0-BB42-774E8770693F}"/>
                </c:ext>
              </c:extLst>
            </c:dLbl>
            <c:dLbl>
              <c:idx val="1"/>
              <c:layout>
                <c:manualLayout>
                  <c:x val="-0.12177985948477747"/>
                  <c:y val="0.11507936507936398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21-45D0-BB42-774E87706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'kpi-11-s-f'!$C$6:$D$6</c:f>
              <c:numCache>
                <c:formatCode>General</c:formatCode>
                <c:ptCount val="2"/>
                <c:pt idx="0">
                  <c:v>55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1-45D0-BB42-774E8770693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latin typeface="+mn-lt"/>
              </a:rPr>
              <a:t>CE Program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-</a:t>
            </a:r>
            <a:r>
              <a:rPr lang="ar-SA" sz="1400" b="1" i="0" baseline="0">
                <a:latin typeface="+mn-lt"/>
              </a:rPr>
              <a:t> </a:t>
            </a:r>
            <a:r>
              <a:rPr lang="en-US" sz="1400" b="1" i="0" baseline="0">
                <a:latin typeface="+mn-lt"/>
              </a:rPr>
              <a:t>2012-13</a:t>
            </a:r>
            <a:endParaRPr lang="ar-SA" sz="1400" b="1" i="0" baseline="0">
              <a:latin typeface="+mn-lt"/>
            </a:endParaRPr>
          </a:p>
          <a:p>
            <a:pPr>
              <a:defRPr/>
            </a:pPr>
            <a:r>
              <a:rPr lang="en-US" sz="1400" b="1" i="0" baseline="0">
                <a:latin typeface="+mn-lt"/>
              </a:rPr>
              <a:t>S/F</a:t>
            </a:r>
            <a:r>
              <a:rPr lang="ar-SA" sz="1400" b="1" i="0" baseline="0">
                <a:latin typeface="+mn-lt"/>
              </a:rPr>
              <a:t> = </a:t>
            </a:r>
            <a:r>
              <a:rPr lang="en-US" sz="1400" b="1" i="0" baseline="0">
                <a:latin typeface="+mn-lt"/>
              </a:rPr>
              <a:t>1:12</a:t>
            </a:r>
            <a:endParaRPr lang="ar-SA" sz="1400" b="1" i="0" baseline="0">
              <a:latin typeface="+mn-lt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9687882764654288"/>
                  <c:y val="-2.89107038476085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24-4DEC-848B-75A912A812C0}"/>
                </c:ext>
              </c:extLst>
            </c:dLbl>
            <c:dLbl>
              <c:idx val="1"/>
              <c:layout>
                <c:manualLayout>
                  <c:x val="-0.17579542140565771"/>
                  <c:y val="9.7347247532923009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24-4DEC-848B-75A912A812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'kpi-11-s-f'!$C$4:$D$4</c:f>
              <c:strCache>
                <c:ptCount val="2"/>
                <c:pt idx="0">
                  <c:v>Students</c:v>
                </c:pt>
                <c:pt idx="1">
                  <c:v>Faculty</c:v>
                </c:pt>
              </c:strCache>
            </c:strRef>
          </c:cat>
          <c:val>
            <c:numRef>
              <c:f>'kpi-11-s-f'!$C$7:$D$7</c:f>
              <c:numCache>
                <c:formatCode>General</c:formatCode>
                <c:ptCount val="2"/>
                <c:pt idx="0">
                  <c:v>104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4-4DEC-848B-75A912A812C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10</xdr:row>
      <xdr:rowOff>9524</xdr:rowOff>
    </xdr:from>
    <xdr:to>
      <xdr:col>7</xdr:col>
      <xdr:colOff>666749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</xdr:colOff>
      <xdr:row>27</xdr:row>
      <xdr:rowOff>142875</xdr:rowOff>
    </xdr:from>
    <xdr:to>
      <xdr:col>7</xdr:col>
      <xdr:colOff>676274</xdr:colOff>
      <xdr:row>44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10</xdr:row>
      <xdr:rowOff>9524</xdr:rowOff>
    </xdr:from>
    <xdr:to>
      <xdr:col>7</xdr:col>
      <xdr:colOff>666749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</xdr:colOff>
      <xdr:row>27</xdr:row>
      <xdr:rowOff>142875</xdr:rowOff>
    </xdr:from>
    <xdr:to>
      <xdr:col>7</xdr:col>
      <xdr:colOff>676274</xdr:colOff>
      <xdr:row>44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10</xdr:row>
      <xdr:rowOff>19049</xdr:rowOff>
    </xdr:from>
    <xdr:to>
      <xdr:col>4</xdr:col>
      <xdr:colOff>1009650</xdr:colOff>
      <xdr:row>27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</xdr:colOff>
      <xdr:row>29</xdr:row>
      <xdr:rowOff>152400</xdr:rowOff>
    </xdr:from>
    <xdr:to>
      <xdr:col>5</xdr:col>
      <xdr:colOff>1095374</xdr:colOff>
      <xdr:row>51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</xdr:row>
      <xdr:rowOff>19050</xdr:rowOff>
    </xdr:from>
    <xdr:to>
      <xdr:col>15</xdr:col>
      <xdr:colOff>19050</xdr:colOff>
      <xdr:row>15</xdr:row>
      <xdr:rowOff>219075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16</xdr:row>
      <xdr:rowOff>63500</xdr:rowOff>
    </xdr:from>
    <xdr:to>
      <xdr:col>15</xdr:col>
      <xdr:colOff>28575</xdr:colOff>
      <xdr:row>30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304799</xdr:colOff>
      <xdr:row>31</xdr:row>
      <xdr:rowOff>15876</xdr:rowOff>
    </xdr:from>
    <xdr:to>
      <xdr:col>15</xdr:col>
      <xdr:colOff>9524</xdr:colOff>
      <xdr:row>46</xdr:row>
      <xdr:rowOff>66676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47</xdr:row>
      <xdr:rowOff>0</xdr:rowOff>
    </xdr:from>
    <xdr:to>
      <xdr:col>15</xdr:col>
      <xdr:colOff>19050</xdr:colOff>
      <xdr:row>63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333375</xdr:colOff>
      <xdr:row>63</xdr:row>
      <xdr:rowOff>174625</xdr:rowOff>
    </xdr:from>
    <xdr:to>
      <xdr:col>15</xdr:col>
      <xdr:colOff>9525</xdr:colOff>
      <xdr:row>80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612775</xdr:colOff>
      <xdr:row>16</xdr:row>
      <xdr:rowOff>3175</xdr:rowOff>
    </xdr:from>
    <xdr:to>
      <xdr:col>8</xdr:col>
      <xdr:colOff>19050</xdr:colOff>
      <xdr:row>29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647700</xdr:colOff>
      <xdr:row>30</xdr:row>
      <xdr:rowOff>60325</xdr:rowOff>
    </xdr:from>
    <xdr:to>
      <xdr:col>7</xdr:col>
      <xdr:colOff>854074</xdr:colOff>
      <xdr:row>45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590550</xdr:colOff>
      <xdr:row>46</xdr:row>
      <xdr:rowOff>117475</xdr:rowOff>
    </xdr:from>
    <xdr:to>
      <xdr:col>7</xdr:col>
      <xdr:colOff>838200</xdr:colOff>
      <xdr:row>62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638175</xdr:colOff>
      <xdr:row>63</xdr:row>
      <xdr:rowOff>28576</xdr:rowOff>
    </xdr:from>
    <xdr:to>
      <xdr:col>7</xdr:col>
      <xdr:colOff>844549</xdr:colOff>
      <xdr:row>78</xdr:row>
      <xdr:rowOff>171451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63500</xdr:colOff>
      <xdr:row>85</xdr:row>
      <xdr:rowOff>12700</xdr:rowOff>
    </xdr:from>
    <xdr:to>
      <xdr:col>10</xdr:col>
      <xdr:colOff>673100</xdr:colOff>
      <xdr:row>108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1092200</xdr:colOff>
      <xdr:row>110</xdr:row>
      <xdr:rowOff>101600</xdr:rowOff>
    </xdr:from>
    <xdr:to>
      <xdr:col>10</xdr:col>
      <xdr:colOff>558800</xdr:colOff>
      <xdr:row>134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9525</xdr:colOff>
      <xdr:row>142</xdr:row>
      <xdr:rowOff>38099</xdr:rowOff>
    </xdr:from>
    <xdr:to>
      <xdr:col>8</xdr:col>
      <xdr:colOff>9525</xdr:colOff>
      <xdr:row>158</xdr:row>
      <xdr:rowOff>123824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160</xdr:row>
      <xdr:rowOff>171449</xdr:rowOff>
    </xdr:from>
    <xdr:to>
      <xdr:col>7</xdr:col>
      <xdr:colOff>57150</xdr:colOff>
      <xdr:row>178</xdr:row>
      <xdr:rowOff>85724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21</xdr:row>
      <xdr:rowOff>9524</xdr:rowOff>
    </xdr:from>
    <xdr:to>
      <xdr:col>7</xdr:col>
      <xdr:colOff>657225</xdr:colOff>
      <xdr:row>40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42</xdr:row>
      <xdr:rowOff>0</xdr:rowOff>
    </xdr:from>
    <xdr:to>
      <xdr:col>9</xdr:col>
      <xdr:colOff>57150</xdr:colOff>
      <xdr:row>65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9526</xdr:colOff>
      <xdr:row>28</xdr:row>
      <xdr:rowOff>9525</xdr:rowOff>
    </xdr:from>
    <xdr:to>
      <xdr:col>14</xdr:col>
      <xdr:colOff>619126</xdr:colOff>
      <xdr:row>43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</xdr:colOff>
      <xdr:row>44</xdr:row>
      <xdr:rowOff>0</xdr:rowOff>
    </xdr:from>
    <xdr:to>
      <xdr:col>14</xdr:col>
      <xdr:colOff>628650</xdr:colOff>
      <xdr:row>59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60</xdr:row>
      <xdr:rowOff>9525</xdr:rowOff>
    </xdr:from>
    <xdr:to>
      <xdr:col>14</xdr:col>
      <xdr:colOff>571500</xdr:colOff>
      <xdr:row>75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77</xdr:row>
      <xdr:rowOff>9525</xdr:rowOff>
    </xdr:from>
    <xdr:to>
      <xdr:col>14</xdr:col>
      <xdr:colOff>504825</xdr:colOff>
      <xdr:row>92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895350</xdr:colOff>
      <xdr:row>28</xdr:row>
      <xdr:rowOff>0</xdr:rowOff>
    </xdr:from>
    <xdr:to>
      <xdr:col>21</xdr:col>
      <xdr:colOff>276225</xdr:colOff>
      <xdr:row>43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9525</xdr:colOff>
      <xdr:row>44</xdr:row>
      <xdr:rowOff>28575</xdr:rowOff>
    </xdr:from>
    <xdr:to>
      <xdr:col>21</xdr:col>
      <xdr:colOff>257175</xdr:colOff>
      <xdr:row>59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9525</xdr:colOff>
      <xdr:row>60</xdr:row>
      <xdr:rowOff>38100</xdr:rowOff>
    </xdr:from>
    <xdr:to>
      <xdr:col>21</xdr:col>
      <xdr:colOff>276225</xdr:colOff>
      <xdr:row>75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895350</xdr:colOff>
      <xdr:row>77</xdr:row>
      <xdr:rowOff>19050</xdr:rowOff>
    </xdr:from>
    <xdr:to>
      <xdr:col>21</xdr:col>
      <xdr:colOff>266700</xdr:colOff>
      <xdr:row>92</xdr:row>
      <xdr:rowOff>47625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1000124</xdr:colOff>
      <xdr:row>79</xdr:row>
      <xdr:rowOff>180974</xdr:rowOff>
    </xdr:from>
    <xdr:to>
      <xdr:col>7</xdr:col>
      <xdr:colOff>619124</xdr:colOff>
      <xdr:row>100</xdr:row>
      <xdr:rowOff>161924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102</xdr:row>
      <xdr:rowOff>9525</xdr:rowOff>
    </xdr:from>
    <xdr:to>
      <xdr:col>7</xdr:col>
      <xdr:colOff>600075</xdr:colOff>
      <xdr:row>122</xdr:row>
      <xdr:rowOff>123825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23</xdr:row>
      <xdr:rowOff>9524</xdr:rowOff>
    </xdr:from>
    <xdr:to>
      <xdr:col>7</xdr:col>
      <xdr:colOff>657225</xdr:colOff>
      <xdr:row>42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723900</xdr:colOff>
      <xdr:row>43</xdr:row>
      <xdr:rowOff>171450</xdr:rowOff>
    </xdr:from>
    <xdr:to>
      <xdr:col>8</xdr:col>
      <xdr:colOff>581025</xdr:colOff>
      <xdr:row>67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504824</xdr:colOff>
      <xdr:row>47</xdr:row>
      <xdr:rowOff>114300</xdr:rowOff>
    </xdr:from>
    <xdr:to>
      <xdr:col>18</xdr:col>
      <xdr:colOff>238125</xdr:colOff>
      <xdr:row>71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</xdr:colOff>
      <xdr:row>73</xdr:row>
      <xdr:rowOff>9524</xdr:rowOff>
    </xdr:from>
    <xdr:to>
      <xdr:col>18</xdr:col>
      <xdr:colOff>257175</xdr:colOff>
      <xdr:row>96</xdr:row>
      <xdr:rowOff>104774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10</xdr:row>
      <xdr:rowOff>9524</xdr:rowOff>
    </xdr:from>
    <xdr:to>
      <xdr:col>7</xdr:col>
      <xdr:colOff>666749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</xdr:colOff>
      <xdr:row>27</xdr:row>
      <xdr:rowOff>142874</xdr:rowOff>
    </xdr:from>
    <xdr:to>
      <xdr:col>9</xdr:col>
      <xdr:colOff>628650</xdr:colOff>
      <xdr:row>48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7</xdr:row>
      <xdr:rowOff>180974</xdr:rowOff>
    </xdr:from>
    <xdr:to>
      <xdr:col>8</xdr:col>
      <xdr:colOff>581025</xdr:colOff>
      <xdr:row>29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7</xdr:row>
      <xdr:rowOff>180974</xdr:rowOff>
    </xdr:from>
    <xdr:to>
      <xdr:col>8</xdr:col>
      <xdr:colOff>581025</xdr:colOff>
      <xdr:row>29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topLeftCell="A25" workbookViewId="0">
      <selection activeCell="B4" sqref="B4:L8"/>
    </sheetView>
  </sheetViews>
  <sheetFormatPr defaultRowHeight="14.25" x14ac:dyDescent="0.2"/>
  <cols>
    <col min="3" max="3" width="10" customWidth="1"/>
    <col min="4" max="4" width="8.25" customWidth="1"/>
    <col min="5" max="5" width="13.25" customWidth="1"/>
    <col min="6" max="6" width="14.5" customWidth="1"/>
    <col min="7" max="7" width="12.125" customWidth="1"/>
    <col min="12" max="12" width="9.375" bestFit="1" customWidth="1"/>
  </cols>
  <sheetData>
    <row r="2" spans="2:12" x14ac:dyDescent="0.2">
      <c r="D2" s="59" t="s">
        <v>0</v>
      </c>
      <c r="F2" t="s">
        <v>107</v>
      </c>
    </row>
    <row r="4" spans="2:12" x14ac:dyDescent="0.2">
      <c r="F4" s="110" t="s">
        <v>112</v>
      </c>
      <c r="J4" t="s">
        <v>12</v>
      </c>
    </row>
    <row r="5" spans="2:12" x14ac:dyDescent="0.2">
      <c r="B5" s="1" t="s">
        <v>6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10</v>
      </c>
      <c r="K5" s="1" t="s">
        <v>11</v>
      </c>
      <c r="L5" s="1" t="s">
        <v>13</v>
      </c>
    </row>
    <row r="6" spans="2:12" x14ac:dyDescent="0.2">
      <c r="B6" s="1" t="s">
        <v>7</v>
      </c>
      <c r="C6" s="1">
        <v>78.400000000000006</v>
      </c>
      <c r="D6" s="1">
        <v>75</v>
      </c>
      <c r="E6" s="1">
        <v>70</v>
      </c>
      <c r="F6" s="1">
        <v>0</v>
      </c>
      <c r="G6" s="1">
        <v>80</v>
      </c>
      <c r="J6" s="1">
        <v>37</v>
      </c>
      <c r="K6" s="1">
        <v>29</v>
      </c>
      <c r="L6" s="2">
        <f>(K6/J6)*100</f>
        <v>78.378378378378372</v>
      </c>
    </row>
    <row r="7" spans="2:12" x14ac:dyDescent="0.2">
      <c r="B7" s="1" t="s">
        <v>8</v>
      </c>
      <c r="C7" s="1">
        <v>82.9</v>
      </c>
      <c r="D7" s="1">
        <v>80</v>
      </c>
      <c r="E7" s="1">
        <v>80</v>
      </c>
      <c r="F7" s="1">
        <v>0</v>
      </c>
      <c r="G7" s="1">
        <v>84</v>
      </c>
      <c r="J7" s="1">
        <v>35</v>
      </c>
      <c r="K7" s="1">
        <v>29</v>
      </c>
      <c r="L7" s="2">
        <f>(K7/J7)*100</f>
        <v>82.857142857142861</v>
      </c>
    </row>
    <row r="8" spans="2:12" x14ac:dyDescent="0.2">
      <c r="B8" s="1" t="s">
        <v>9</v>
      </c>
      <c r="C8" s="1">
        <v>85.7</v>
      </c>
      <c r="D8" s="1">
        <v>84</v>
      </c>
      <c r="E8" s="1">
        <v>80</v>
      </c>
      <c r="F8" s="4">
        <v>80</v>
      </c>
      <c r="G8" s="1">
        <v>86</v>
      </c>
      <c r="J8" s="1">
        <v>35</v>
      </c>
      <c r="K8" s="1">
        <v>30</v>
      </c>
      <c r="L8" s="2">
        <f>(K8/J8)*100</f>
        <v>85.714285714285708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topLeftCell="A22" workbookViewId="0">
      <selection activeCell="F4" sqref="F4"/>
    </sheetView>
  </sheetViews>
  <sheetFormatPr defaultRowHeight="14.25" x14ac:dyDescent="0.2"/>
  <cols>
    <col min="3" max="3" width="10" customWidth="1"/>
    <col min="4" max="4" width="8.25" customWidth="1"/>
    <col min="5" max="5" width="13.25" customWidth="1"/>
    <col min="6" max="6" width="14.5" customWidth="1"/>
    <col min="7" max="7" width="12.125" customWidth="1"/>
    <col min="12" max="12" width="9.375" bestFit="1" customWidth="1"/>
  </cols>
  <sheetData>
    <row r="2" spans="2:12" x14ac:dyDescent="0.2">
      <c r="D2" s="3" t="s">
        <v>14</v>
      </c>
      <c r="F2" s="120" t="s">
        <v>105</v>
      </c>
      <c r="G2" s="120"/>
      <c r="H2" s="120"/>
      <c r="I2" s="120"/>
      <c r="J2" s="120"/>
      <c r="K2" s="120"/>
    </row>
    <row r="4" spans="2:12" x14ac:dyDescent="0.2">
      <c r="F4" s="110" t="s">
        <v>112</v>
      </c>
    </row>
    <row r="5" spans="2:12" x14ac:dyDescent="0.2">
      <c r="B5" s="1" t="s">
        <v>6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/>
      <c r="K5" s="1"/>
      <c r="L5" s="1"/>
    </row>
    <row r="6" spans="2:12" x14ac:dyDescent="0.2">
      <c r="B6" s="1" t="s">
        <v>7</v>
      </c>
      <c r="C6" s="1">
        <v>3.89</v>
      </c>
      <c r="D6" s="1">
        <v>3.5</v>
      </c>
      <c r="E6" s="1">
        <v>4</v>
      </c>
      <c r="F6" s="1">
        <v>0</v>
      </c>
      <c r="G6" s="1">
        <v>4</v>
      </c>
      <c r="J6" s="1"/>
      <c r="K6" s="1"/>
      <c r="L6" s="2"/>
    </row>
    <row r="7" spans="2:12" x14ac:dyDescent="0.2">
      <c r="B7" s="1" t="s">
        <v>8</v>
      </c>
      <c r="C7" s="1">
        <v>3.1</v>
      </c>
      <c r="D7" s="1">
        <v>4</v>
      </c>
      <c r="E7" s="1">
        <v>4</v>
      </c>
      <c r="F7" s="1">
        <v>0</v>
      </c>
      <c r="G7" s="1">
        <v>4</v>
      </c>
      <c r="J7" s="1"/>
      <c r="K7" s="1"/>
      <c r="L7" s="2"/>
    </row>
    <row r="8" spans="2:12" x14ac:dyDescent="0.2">
      <c r="B8" s="1" t="s">
        <v>9</v>
      </c>
      <c r="C8" s="1">
        <v>4.42</v>
      </c>
      <c r="D8" s="1">
        <v>4</v>
      </c>
      <c r="E8" s="1">
        <v>4</v>
      </c>
      <c r="F8" s="4">
        <v>3.95</v>
      </c>
      <c r="G8" s="1">
        <v>4.2</v>
      </c>
      <c r="J8" s="1"/>
      <c r="K8" s="1"/>
      <c r="L8" s="2"/>
    </row>
  </sheetData>
  <mergeCells count="1">
    <mergeCell ref="F2:K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2"/>
  <sheetViews>
    <sheetView workbookViewId="0">
      <selection activeCell="G18" sqref="G18"/>
    </sheetView>
  </sheetViews>
  <sheetFormatPr defaultColWidth="9.125" defaultRowHeight="14.25" x14ac:dyDescent="0.2"/>
  <cols>
    <col min="1" max="1" width="9.125" style="36"/>
    <col min="2" max="2" width="9.25" style="36" bestFit="1" customWidth="1"/>
    <col min="3" max="3" width="48.625" style="36" bestFit="1" customWidth="1"/>
    <col min="4" max="4" width="15.75" style="36" bestFit="1" customWidth="1"/>
    <col min="5" max="5" width="14.25" style="36" bestFit="1" customWidth="1"/>
    <col min="6" max="6" width="15" style="36" bestFit="1" customWidth="1"/>
    <col min="7" max="7" width="12.125" style="36" customWidth="1"/>
    <col min="8" max="8" width="11.125" style="36" bestFit="1" customWidth="1"/>
    <col min="9" max="9" width="11.25" style="36" bestFit="1" customWidth="1"/>
    <col min="10" max="10" width="13.125" style="36" bestFit="1" customWidth="1"/>
    <col min="11" max="11" width="11.125" style="36" bestFit="1" customWidth="1"/>
    <col min="12" max="12" width="11.25" style="36" bestFit="1" customWidth="1"/>
    <col min="13" max="16384" width="9.125" style="36"/>
  </cols>
  <sheetData>
    <row r="2" spans="2:12" x14ac:dyDescent="0.2">
      <c r="D2" s="3" t="s">
        <v>24</v>
      </c>
      <c r="F2" s="3" t="s">
        <v>109</v>
      </c>
    </row>
    <row r="3" spans="2:12" x14ac:dyDescent="0.2">
      <c r="D3" s="121" t="s">
        <v>106</v>
      </c>
      <c r="E3" s="121"/>
      <c r="F3" s="121"/>
      <c r="G3" s="121"/>
    </row>
    <row r="4" spans="2:12" x14ac:dyDescent="0.2">
      <c r="D4" s="111"/>
      <c r="E4" s="111"/>
      <c r="F4" s="111"/>
      <c r="G4" s="111"/>
    </row>
    <row r="5" spans="2:12" x14ac:dyDescent="0.2">
      <c r="F5" s="110" t="s">
        <v>112</v>
      </c>
    </row>
    <row r="6" spans="2:12" x14ac:dyDescent="0.2">
      <c r="B6" s="48" t="s">
        <v>6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J6" s="48"/>
      <c r="K6" s="48"/>
      <c r="L6" s="48"/>
    </row>
    <row r="7" spans="2:12" x14ac:dyDescent="0.2">
      <c r="B7" s="48" t="s">
        <v>7</v>
      </c>
      <c r="C7" s="65">
        <f>D90</f>
        <v>13.402380952380952</v>
      </c>
      <c r="D7" s="48">
        <v>20</v>
      </c>
      <c r="E7" s="48">
        <v>20</v>
      </c>
      <c r="F7" s="48">
        <v>0</v>
      </c>
      <c r="G7" s="48">
        <v>20</v>
      </c>
      <c r="J7" s="48"/>
      <c r="K7" s="48"/>
      <c r="L7" s="65"/>
    </row>
    <row r="8" spans="2:12" x14ac:dyDescent="0.2">
      <c r="B8" s="48" t="s">
        <v>8</v>
      </c>
      <c r="C8" s="65">
        <f>G90</f>
        <v>13.333333333333334</v>
      </c>
      <c r="D8" s="48">
        <v>20</v>
      </c>
      <c r="E8" s="48">
        <v>20</v>
      </c>
      <c r="F8" s="48">
        <v>0</v>
      </c>
      <c r="G8" s="48">
        <v>20</v>
      </c>
      <c r="J8" s="48"/>
      <c r="K8" s="48"/>
      <c r="L8" s="65"/>
    </row>
    <row r="9" spans="2:12" x14ac:dyDescent="0.2">
      <c r="B9" s="48" t="s">
        <v>9</v>
      </c>
      <c r="C9" s="65">
        <f>J90</f>
        <v>12.766666666666666</v>
      </c>
      <c r="D9" s="48">
        <v>20</v>
      </c>
      <c r="E9" s="48">
        <v>25</v>
      </c>
      <c r="F9" s="113">
        <v>20</v>
      </c>
      <c r="G9" s="48">
        <v>20</v>
      </c>
      <c r="J9" s="48"/>
      <c r="K9" s="48"/>
      <c r="L9" s="65"/>
    </row>
    <row r="54" spans="2:12" ht="15" thickBot="1" x14ac:dyDescent="0.25"/>
    <row r="55" spans="2:12" x14ac:dyDescent="0.2">
      <c r="B55" s="125" t="s">
        <v>48</v>
      </c>
      <c r="C55" s="125" t="s">
        <v>98</v>
      </c>
      <c r="D55" s="127" t="s">
        <v>7</v>
      </c>
      <c r="E55" s="128"/>
      <c r="F55" s="129"/>
      <c r="G55" s="127" t="s">
        <v>8</v>
      </c>
      <c r="H55" s="128"/>
      <c r="I55" s="129"/>
      <c r="J55" s="127" t="s">
        <v>9</v>
      </c>
      <c r="K55" s="128"/>
      <c r="L55" s="129"/>
    </row>
    <row r="56" spans="2:12" x14ac:dyDescent="0.2">
      <c r="B56" s="126"/>
      <c r="C56" s="126"/>
      <c r="D56" s="66" t="s">
        <v>99</v>
      </c>
      <c r="E56" s="67" t="s">
        <v>100</v>
      </c>
      <c r="F56" s="68" t="s">
        <v>101</v>
      </c>
      <c r="G56" s="69" t="s">
        <v>99</v>
      </c>
      <c r="H56" s="70" t="s">
        <v>100</v>
      </c>
      <c r="I56" s="71" t="s">
        <v>101</v>
      </c>
      <c r="J56" s="66" t="s">
        <v>99</v>
      </c>
      <c r="K56" s="67" t="s">
        <v>100</v>
      </c>
      <c r="L56" s="68" t="s">
        <v>101</v>
      </c>
    </row>
    <row r="57" spans="2:12" x14ac:dyDescent="0.2">
      <c r="B57" s="72">
        <v>1</v>
      </c>
      <c r="C57" s="73" t="s">
        <v>70</v>
      </c>
      <c r="D57" s="74">
        <v>24</v>
      </c>
      <c r="E57" s="75"/>
      <c r="F57" s="76"/>
      <c r="G57" s="77">
        <v>12</v>
      </c>
      <c r="H57" s="75"/>
      <c r="I57" s="76"/>
      <c r="J57" s="74">
        <v>8</v>
      </c>
      <c r="K57" s="75"/>
      <c r="L57" s="76"/>
    </row>
    <row r="58" spans="2:12" x14ac:dyDescent="0.2">
      <c r="B58" s="72">
        <v>2</v>
      </c>
      <c r="C58" s="73" t="s">
        <v>71</v>
      </c>
      <c r="D58" s="74">
        <v>12</v>
      </c>
      <c r="E58" s="75"/>
      <c r="F58" s="76"/>
      <c r="G58" s="77">
        <v>13</v>
      </c>
      <c r="H58" s="75"/>
      <c r="I58" s="76"/>
      <c r="J58" s="74">
        <v>6</v>
      </c>
      <c r="K58" s="75"/>
      <c r="L58" s="76"/>
    </row>
    <row r="59" spans="2:12" x14ac:dyDescent="0.2">
      <c r="B59" s="72">
        <v>3</v>
      </c>
      <c r="C59" s="73" t="s">
        <v>72</v>
      </c>
      <c r="D59" s="74">
        <v>27</v>
      </c>
      <c r="E59" s="75">
        <v>14</v>
      </c>
      <c r="F59" s="76">
        <v>13</v>
      </c>
      <c r="G59" s="77">
        <v>22</v>
      </c>
      <c r="H59" s="75">
        <v>12</v>
      </c>
      <c r="I59" s="76">
        <v>10</v>
      </c>
      <c r="J59" s="74">
        <v>24</v>
      </c>
      <c r="K59" s="75">
        <v>12</v>
      </c>
      <c r="L59" s="76">
        <v>12</v>
      </c>
    </row>
    <row r="60" spans="2:12" x14ac:dyDescent="0.2">
      <c r="B60" s="72">
        <v>4</v>
      </c>
      <c r="C60" s="73" t="s">
        <v>73</v>
      </c>
      <c r="D60" s="74">
        <v>13</v>
      </c>
      <c r="E60" s="75"/>
      <c r="F60" s="76"/>
      <c r="G60" s="77">
        <v>12</v>
      </c>
      <c r="H60" s="75"/>
      <c r="I60" s="76"/>
      <c r="J60" s="74">
        <v>26</v>
      </c>
      <c r="K60" s="75">
        <v>14</v>
      </c>
      <c r="L60" s="76">
        <v>12</v>
      </c>
    </row>
    <row r="61" spans="2:12" x14ac:dyDescent="0.2">
      <c r="B61" s="72">
        <v>5</v>
      </c>
      <c r="C61" s="78" t="s">
        <v>74</v>
      </c>
      <c r="D61" s="74">
        <v>27</v>
      </c>
      <c r="E61" s="75"/>
      <c r="F61" s="76"/>
      <c r="G61" s="77">
        <v>25</v>
      </c>
      <c r="H61" s="75"/>
      <c r="I61" s="76"/>
      <c r="J61" s="74">
        <v>25</v>
      </c>
      <c r="K61" s="75"/>
      <c r="L61" s="76"/>
    </row>
    <row r="62" spans="2:12" x14ac:dyDescent="0.2">
      <c r="B62" s="72">
        <v>6</v>
      </c>
      <c r="C62" s="78" t="s">
        <v>75</v>
      </c>
      <c r="D62" s="74">
        <v>15</v>
      </c>
      <c r="E62" s="75"/>
      <c r="F62" s="76"/>
      <c r="G62" s="77">
        <v>9</v>
      </c>
      <c r="H62" s="75"/>
      <c r="I62" s="76"/>
      <c r="J62" s="74">
        <v>12</v>
      </c>
      <c r="K62" s="75"/>
      <c r="L62" s="76"/>
    </row>
    <row r="63" spans="2:12" x14ac:dyDescent="0.2">
      <c r="B63" s="72">
        <v>7</v>
      </c>
      <c r="C63" s="78" t="s">
        <v>76</v>
      </c>
      <c r="D63" s="74">
        <v>13</v>
      </c>
      <c r="E63" s="75"/>
      <c r="F63" s="76"/>
      <c r="G63" s="77">
        <v>8</v>
      </c>
      <c r="H63" s="75"/>
      <c r="I63" s="76"/>
      <c r="J63" s="74">
        <v>14</v>
      </c>
      <c r="K63" s="75"/>
      <c r="L63" s="76"/>
    </row>
    <row r="64" spans="2:12" x14ac:dyDescent="0.2">
      <c r="B64" s="72">
        <v>8</v>
      </c>
      <c r="C64" s="73" t="s">
        <v>77</v>
      </c>
      <c r="D64" s="74">
        <v>26</v>
      </c>
      <c r="E64" s="75">
        <v>14</v>
      </c>
      <c r="F64" s="76">
        <v>12</v>
      </c>
      <c r="G64" s="77">
        <v>26</v>
      </c>
      <c r="H64" s="75">
        <v>13</v>
      </c>
      <c r="I64" s="76">
        <v>13</v>
      </c>
      <c r="J64" s="74">
        <v>23</v>
      </c>
      <c r="K64" s="75">
        <v>13</v>
      </c>
      <c r="L64" s="76">
        <v>10</v>
      </c>
    </row>
    <row r="65" spans="2:12" x14ac:dyDescent="0.2">
      <c r="B65" s="72">
        <v>9</v>
      </c>
      <c r="C65" s="73" t="s">
        <v>78</v>
      </c>
      <c r="D65" s="74">
        <v>24</v>
      </c>
      <c r="E65" s="75">
        <v>12</v>
      </c>
      <c r="F65" s="76">
        <v>12</v>
      </c>
      <c r="G65" s="77">
        <v>25</v>
      </c>
      <c r="H65" s="75">
        <v>13</v>
      </c>
      <c r="I65" s="76">
        <v>12</v>
      </c>
      <c r="J65" s="74">
        <v>16</v>
      </c>
      <c r="K65" s="75"/>
      <c r="L65" s="76"/>
    </row>
    <row r="66" spans="2:12" x14ac:dyDescent="0.2">
      <c r="B66" s="72">
        <v>10</v>
      </c>
      <c r="C66" s="73" t="s">
        <v>79</v>
      </c>
      <c r="D66" s="74">
        <v>21</v>
      </c>
      <c r="E66" s="75">
        <v>11</v>
      </c>
      <c r="F66" s="76">
        <v>10</v>
      </c>
      <c r="G66" s="77">
        <v>14</v>
      </c>
      <c r="H66" s="75"/>
      <c r="I66" s="76"/>
      <c r="J66" s="74">
        <v>23</v>
      </c>
      <c r="K66" s="75">
        <v>13</v>
      </c>
      <c r="L66" s="76">
        <v>10</v>
      </c>
    </row>
    <row r="67" spans="2:12" x14ac:dyDescent="0.2">
      <c r="B67" s="72">
        <v>11</v>
      </c>
      <c r="C67" s="73" t="s">
        <v>80</v>
      </c>
      <c r="D67" s="74">
        <v>20</v>
      </c>
      <c r="E67" s="75">
        <v>10</v>
      </c>
      <c r="F67" s="76">
        <v>10</v>
      </c>
      <c r="G67" s="77">
        <v>21</v>
      </c>
      <c r="H67" s="75">
        <v>11</v>
      </c>
      <c r="I67" s="76">
        <v>10</v>
      </c>
      <c r="J67" s="74">
        <v>23</v>
      </c>
      <c r="K67" s="75">
        <v>13</v>
      </c>
      <c r="L67" s="76">
        <v>10</v>
      </c>
    </row>
    <row r="68" spans="2:12" x14ac:dyDescent="0.2">
      <c r="B68" s="72">
        <v>12</v>
      </c>
      <c r="C68" s="73" t="s">
        <v>81</v>
      </c>
      <c r="D68" s="74">
        <v>8</v>
      </c>
      <c r="E68" s="75"/>
      <c r="F68" s="76"/>
      <c r="G68" s="77">
        <v>8</v>
      </c>
      <c r="H68" s="75"/>
      <c r="I68" s="76"/>
      <c r="J68" s="74">
        <v>8</v>
      </c>
      <c r="K68" s="75"/>
      <c r="L68" s="76"/>
    </row>
    <row r="69" spans="2:12" x14ac:dyDescent="0.2">
      <c r="B69" s="72">
        <v>13</v>
      </c>
      <c r="C69" s="78" t="s">
        <v>82</v>
      </c>
      <c r="D69" s="74">
        <v>20</v>
      </c>
      <c r="E69" s="75"/>
      <c r="F69" s="76"/>
      <c r="G69" s="77">
        <v>9</v>
      </c>
      <c r="H69" s="75"/>
      <c r="I69" s="76"/>
      <c r="J69" s="74">
        <v>14</v>
      </c>
      <c r="K69" s="75"/>
      <c r="L69" s="76"/>
    </row>
    <row r="70" spans="2:12" x14ac:dyDescent="0.2">
      <c r="B70" s="72">
        <v>14</v>
      </c>
      <c r="C70" s="78" t="s">
        <v>83</v>
      </c>
      <c r="D70" s="74">
        <v>14</v>
      </c>
      <c r="E70" s="75"/>
      <c r="F70" s="76"/>
      <c r="G70" s="77">
        <v>20</v>
      </c>
      <c r="H70" s="75"/>
      <c r="I70" s="76"/>
      <c r="J70" s="74">
        <v>13</v>
      </c>
      <c r="K70" s="75"/>
      <c r="L70" s="76"/>
    </row>
    <row r="71" spans="2:12" x14ac:dyDescent="0.2">
      <c r="B71" s="72">
        <v>15</v>
      </c>
      <c r="C71" s="78" t="s">
        <v>84</v>
      </c>
      <c r="D71" s="74">
        <v>13</v>
      </c>
      <c r="E71" s="75"/>
      <c r="F71" s="76"/>
      <c r="G71" s="77">
        <v>13</v>
      </c>
      <c r="H71" s="75"/>
      <c r="I71" s="76"/>
      <c r="J71" s="74">
        <v>8</v>
      </c>
      <c r="K71" s="75"/>
      <c r="L71" s="76"/>
    </row>
    <row r="72" spans="2:12" x14ac:dyDescent="0.2">
      <c r="B72" s="72">
        <v>16</v>
      </c>
      <c r="C72" s="78" t="s">
        <v>85</v>
      </c>
      <c r="D72" s="74">
        <v>21</v>
      </c>
      <c r="E72" s="75"/>
      <c r="F72" s="76"/>
      <c r="G72" s="77">
        <v>20</v>
      </c>
      <c r="H72" s="75"/>
      <c r="I72" s="76"/>
      <c r="J72" s="74">
        <v>23</v>
      </c>
      <c r="K72" s="75"/>
      <c r="L72" s="76"/>
    </row>
    <row r="73" spans="2:12" x14ac:dyDescent="0.2">
      <c r="B73" s="72">
        <v>17</v>
      </c>
      <c r="C73" s="78" t="s">
        <v>86</v>
      </c>
      <c r="D73" s="74">
        <v>26</v>
      </c>
      <c r="E73" s="75"/>
      <c r="F73" s="76"/>
      <c r="G73" s="77">
        <v>27</v>
      </c>
      <c r="H73" s="75"/>
      <c r="I73" s="76"/>
      <c r="J73" s="74">
        <v>19</v>
      </c>
      <c r="K73" s="75"/>
      <c r="L73" s="76"/>
    </row>
    <row r="74" spans="2:12" x14ac:dyDescent="0.2">
      <c r="B74" s="72">
        <v>18</v>
      </c>
      <c r="C74" s="73" t="s">
        <v>87</v>
      </c>
      <c r="D74" s="74">
        <v>13</v>
      </c>
      <c r="E74" s="75"/>
      <c r="F74" s="76"/>
      <c r="G74" s="77">
        <v>18</v>
      </c>
      <c r="H74" s="75"/>
      <c r="I74" s="76"/>
      <c r="J74" s="74">
        <v>17</v>
      </c>
      <c r="K74" s="75"/>
      <c r="L74" s="76"/>
    </row>
    <row r="75" spans="2:12" x14ac:dyDescent="0.2">
      <c r="B75" s="72">
        <v>19</v>
      </c>
      <c r="C75" s="78" t="s">
        <v>88</v>
      </c>
      <c r="D75" s="74">
        <v>19</v>
      </c>
      <c r="E75" s="75"/>
      <c r="F75" s="76"/>
      <c r="G75" s="77">
        <v>22</v>
      </c>
      <c r="H75" s="75"/>
      <c r="I75" s="76"/>
      <c r="J75" s="74">
        <v>15</v>
      </c>
      <c r="K75" s="75"/>
      <c r="L75" s="76"/>
    </row>
    <row r="76" spans="2:12" x14ac:dyDescent="0.2">
      <c r="B76" s="72">
        <v>20</v>
      </c>
      <c r="C76" s="73" t="s">
        <v>89</v>
      </c>
      <c r="D76" s="74">
        <v>5</v>
      </c>
      <c r="E76" s="75"/>
      <c r="F76" s="76"/>
      <c r="G76" s="79" t="s">
        <v>102</v>
      </c>
      <c r="H76" s="75"/>
      <c r="I76" s="76"/>
      <c r="J76" s="79" t="s">
        <v>102</v>
      </c>
      <c r="K76" s="75"/>
      <c r="L76" s="76"/>
    </row>
    <row r="77" spans="2:12" x14ac:dyDescent="0.2">
      <c r="B77" s="72">
        <v>21</v>
      </c>
      <c r="C77" s="78" t="s">
        <v>90</v>
      </c>
      <c r="D77" s="74">
        <v>20</v>
      </c>
      <c r="E77" s="75"/>
      <c r="F77" s="76"/>
      <c r="G77" s="77">
        <v>12</v>
      </c>
      <c r="H77" s="75"/>
      <c r="I77" s="76"/>
      <c r="J77" s="74">
        <v>15</v>
      </c>
      <c r="K77" s="75"/>
      <c r="L77" s="76"/>
    </row>
    <row r="78" spans="2:12" x14ac:dyDescent="0.2">
      <c r="B78" s="72">
        <v>22</v>
      </c>
      <c r="C78" s="78" t="s">
        <v>91</v>
      </c>
      <c r="D78" s="74">
        <v>14</v>
      </c>
      <c r="E78" s="75"/>
      <c r="F78" s="76"/>
      <c r="G78" s="77">
        <v>18</v>
      </c>
      <c r="H78" s="75"/>
      <c r="I78" s="76"/>
      <c r="J78" s="74">
        <v>14</v>
      </c>
      <c r="K78" s="75"/>
      <c r="L78" s="76"/>
    </row>
    <row r="79" spans="2:12" x14ac:dyDescent="0.2">
      <c r="B79" s="72">
        <v>23</v>
      </c>
      <c r="C79" s="78" t="s">
        <v>92</v>
      </c>
      <c r="D79" s="74">
        <v>14</v>
      </c>
      <c r="E79" s="75"/>
      <c r="F79" s="76"/>
      <c r="G79" s="77">
        <v>15</v>
      </c>
      <c r="H79" s="75"/>
      <c r="I79" s="76"/>
      <c r="J79" s="74">
        <v>10</v>
      </c>
      <c r="K79" s="75"/>
      <c r="L79" s="76"/>
    </row>
    <row r="80" spans="2:12" x14ac:dyDescent="0.2">
      <c r="B80" s="72">
        <v>24</v>
      </c>
      <c r="C80" s="78" t="s">
        <v>93</v>
      </c>
      <c r="D80" s="74">
        <v>3</v>
      </c>
      <c r="E80" s="75"/>
      <c r="F80" s="76"/>
      <c r="G80" s="77">
        <v>26</v>
      </c>
      <c r="H80" s="75"/>
      <c r="I80" s="76"/>
      <c r="J80" s="74">
        <v>7</v>
      </c>
      <c r="K80" s="75"/>
      <c r="L80" s="76"/>
    </row>
    <row r="81" spans="2:12" x14ac:dyDescent="0.2">
      <c r="B81" s="72">
        <v>25</v>
      </c>
      <c r="C81" s="78" t="s">
        <v>94</v>
      </c>
      <c r="D81" s="74">
        <v>6</v>
      </c>
      <c r="E81" s="75"/>
      <c r="F81" s="76"/>
      <c r="G81" s="77">
        <v>11</v>
      </c>
      <c r="H81" s="75"/>
      <c r="I81" s="76"/>
      <c r="J81" s="74">
        <v>5</v>
      </c>
      <c r="K81" s="75"/>
      <c r="L81" s="76"/>
    </row>
    <row r="82" spans="2:12" x14ac:dyDescent="0.2">
      <c r="B82" s="72">
        <v>26</v>
      </c>
      <c r="C82" s="73" t="s">
        <v>95</v>
      </c>
      <c r="D82" s="74">
        <v>13</v>
      </c>
      <c r="E82" s="75"/>
      <c r="F82" s="76"/>
      <c r="G82" s="77">
        <v>15</v>
      </c>
      <c r="H82" s="75"/>
      <c r="I82" s="76"/>
      <c r="J82" s="74">
        <v>16</v>
      </c>
      <c r="K82" s="75"/>
      <c r="L82" s="76"/>
    </row>
    <row r="83" spans="2:12" x14ac:dyDescent="0.2">
      <c r="B83" s="72">
        <v>27</v>
      </c>
      <c r="C83" s="78" t="s">
        <v>96</v>
      </c>
      <c r="D83" s="74">
        <v>23</v>
      </c>
      <c r="E83" s="75"/>
      <c r="F83" s="76"/>
      <c r="G83" s="80">
        <v>28</v>
      </c>
      <c r="H83" s="75"/>
      <c r="I83" s="76"/>
      <c r="J83" s="74">
        <v>15</v>
      </c>
      <c r="K83" s="75"/>
      <c r="L83" s="76"/>
    </row>
    <row r="84" spans="2:12" x14ac:dyDescent="0.2">
      <c r="B84" s="72">
        <v>28</v>
      </c>
      <c r="C84" s="78" t="s">
        <v>97</v>
      </c>
      <c r="D84" s="74">
        <v>11</v>
      </c>
      <c r="E84" s="75"/>
      <c r="F84" s="76"/>
      <c r="G84" s="79" t="s">
        <v>102</v>
      </c>
      <c r="H84" s="75"/>
      <c r="I84" s="76"/>
      <c r="J84" s="79" t="s">
        <v>102</v>
      </c>
      <c r="K84" s="75"/>
      <c r="L84" s="76"/>
    </row>
    <row r="85" spans="2:12" x14ac:dyDescent="0.2">
      <c r="B85" s="72">
        <v>29</v>
      </c>
      <c r="C85" s="81" t="s">
        <v>103</v>
      </c>
      <c r="D85" s="79" t="s">
        <v>102</v>
      </c>
      <c r="E85" s="75"/>
      <c r="F85" s="76"/>
      <c r="G85" s="77">
        <v>6</v>
      </c>
      <c r="H85" s="75"/>
      <c r="I85" s="76"/>
      <c r="J85" s="74">
        <v>5</v>
      </c>
      <c r="K85" s="75"/>
      <c r="L85" s="76"/>
    </row>
    <row r="86" spans="2:12" x14ac:dyDescent="0.2">
      <c r="B86" s="72">
        <v>30</v>
      </c>
      <c r="C86" s="81" t="s">
        <v>104</v>
      </c>
      <c r="D86" s="79" t="s">
        <v>102</v>
      </c>
      <c r="E86" s="75"/>
      <c r="F86" s="76"/>
      <c r="G86" s="77">
        <v>7</v>
      </c>
      <c r="H86" s="75"/>
      <c r="I86" s="76"/>
      <c r="J86" s="74">
        <v>2</v>
      </c>
      <c r="K86" s="75"/>
      <c r="L86" s="76"/>
    </row>
    <row r="87" spans="2:12" x14ac:dyDescent="0.2">
      <c r="B87" s="72"/>
      <c r="C87" s="81"/>
      <c r="D87" s="74"/>
      <c r="E87" s="75"/>
      <c r="F87" s="76"/>
      <c r="G87" s="77"/>
      <c r="H87" s="75"/>
      <c r="I87" s="76"/>
      <c r="J87" s="74"/>
      <c r="K87" s="75"/>
      <c r="L87" s="76"/>
    </row>
    <row r="88" spans="2:12" ht="15" thickBot="1" x14ac:dyDescent="0.25">
      <c r="B88" s="82"/>
      <c r="C88" s="83"/>
      <c r="D88" s="84"/>
      <c r="E88" s="85"/>
      <c r="F88" s="86"/>
      <c r="G88" s="87"/>
      <c r="H88" s="88"/>
      <c r="I88" s="89"/>
      <c r="J88" s="84"/>
      <c r="K88" s="85"/>
      <c r="L88" s="86"/>
    </row>
    <row r="89" spans="2:12" ht="15.75" thickTop="1" thickBot="1" x14ac:dyDescent="0.25">
      <c r="B89" s="90"/>
      <c r="C89" s="91" t="s">
        <v>23</v>
      </c>
      <c r="D89" s="92">
        <f>AVERAGE(D57:D88)</f>
        <v>16.607142857142858</v>
      </c>
      <c r="E89" s="93">
        <f t="shared" ref="E89:L89" si="0">AVERAGE(E57:E88)</f>
        <v>12.2</v>
      </c>
      <c r="F89" s="94">
        <f t="shared" si="0"/>
        <v>11.4</v>
      </c>
      <c r="G89" s="92">
        <f t="shared" si="0"/>
        <v>16.5</v>
      </c>
      <c r="H89" s="93">
        <f t="shared" si="0"/>
        <v>12.25</v>
      </c>
      <c r="I89" s="94">
        <f t="shared" si="0"/>
        <v>11.25</v>
      </c>
      <c r="J89" s="92">
        <f t="shared" si="0"/>
        <v>14.5</v>
      </c>
      <c r="K89" s="93">
        <f t="shared" si="0"/>
        <v>13</v>
      </c>
      <c r="L89" s="94">
        <f t="shared" si="0"/>
        <v>10.8</v>
      </c>
    </row>
    <row r="90" spans="2:12" s="97" customFormat="1" ht="16.5" thickTop="1" thickBot="1" x14ac:dyDescent="0.3">
      <c r="B90" s="95"/>
      <c r="C90" s="96" t="s">
        <v>23</v>
      </c>
      <c r="D90" s="122">
        <f>AVERAGE(D89:F89)</f>
        <v>13.402380952380952</v>
      </c>
      <c r="E90" s="123"/>
      <c r="F90" s="124"/>
      <c r="G90" s="122">
        <f>AVERAGE(G89:I89)</f>
        <v>13.333333333333334</v>
      </c>
      <c r="H90" s="123"/>
      <c r="I90" s="124"/>
      <c r="J90" s="122">
        <f>AVERAGE(J89:L89)</f>
        <v>12.766666666666666</v>
      </c>
      <c r="K90" s="123"/>
      <c r="L90" s="124"/>
    </row>
    <row r="91" spans="2:12" x14ac:dyDescent="0.2">
      <c r="B91" s="98"/>
      <c r="C91" s="99"/>
      <c r="D91" s="100"/>
      <c r="E91" s="100"/>
      <c r="F91" s="100"/>
      <c r="G91" s="101"/>
      <c r="H91" s="101"/>
      <c r="I91" s="101"/>
      <c r="J91" s="100"/>
      <c r="K91" s="100"/>
      <c r="L91" s="100"/>
    </row>
    <row r="92" spans="2:12" ht="15" x14ac:dyDescent="0.25">
      <c r="D92" s="102"/>
    </row>
  </sheetData>
  <mergeCells count="9">
    <mergeCell ref="D3:G3"/>
    <mergeCell ref="D90:F90"/>
    <mergeCell ref="G90:I90"/>
    <mergeCell ref="J90:L90"/>
    <mergeCell ref="B55:B56"/>
    <mergeCell ref="C55:C56"/>
    <mergeCell ref="D55:F55"/>
    <mergeCell ref="G55:I55"/>
    <mergeCell ref="J55:L5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opLeftCell="A55" workbookViewId="0">
      <selection activeCell="C20" sqref="C20"/>
    </sheetView>
  </sheetViews>
  <sheetFormatPr defaultRowHeight="14.25" x14ac:dyDescent="0.2"/>
  <cols>
    <col min="1" max="1" width="15" style="6" customWidth="1"/>
    <col min="2" max="2" width="20.75" style="7" customWidth="1"/>
    <col min="3" max="3" width="9" style="7"/>
    <col min="4" max="4" width="10.5" style="8" customWidth="1"/>
    <col min="5" max="5" width="9" style="8"/>
    <col min="6" max="6" width="14.25" style="8" customWidth="1"/>
    <col min="7" max="7" width="13" style="8" customWidth="1"/>
    <col min="8" max="8" width="11.25" style="8" customWidth="1"/>
    <col min="9" max="10" width="9" style="8"/>
  </cols>
  <sheetData>
    <row r="1" spans="1:12" ht="20.100000000000001" customHeight="1" x14ac:dyDescent="0.2"/>
    <row r="2" spans="1:12" ht="20.100000000000001" customHeight="1" x14ac:dyDescent="0.2">
      <c r="D2" s="18" t="s">
        <v>25</v>
      </c>
      <c r="E2" s="130" t="s">
        <v>26</v>
      </c>
      <c r="F2" s="131"/>
      <c r="G2" s="131"/>
      <c r="H2" s="131"/>
      <c r="I2" s="131"/>
      <c r="J2" s="131"/>
      <c r="K2" s="131"/>
      <c r="L2" s="131"/>
    </row>
    <row r="3" spans="1:12" ht="20.100000000000001" customHeight="1" x14ac:dyDescent="0.2">
      <c r="B3" s="6"/>
      <c r="C3" s="6"/>
      <c r="D3" s="9"/>
      <c r="E3" s="9"/>
      <c r="F3" s="9"/>
      <c r="G3"/>
      <c r="H3"/>
      <c r="I3"/>
      <c r="J3"/>
    </row>
    <row r="4" spans="1:12" ht="20.100000000000001" customHeight="1" x14ac:dyDescent="0.25">
      <c r="B4" s="6"/>
      <c r="C4" s="10" t="s">
        <v>27</v>
      </c>
      <c r="D4" s="10" t="s">
        <v>28</v>
      </c>
      <c r="E4" s="11"/>
      <c r="F4" s="12" t="s">
        <v>49</v>
      </c>
      <c r="G4"/>
      <c r="H4"/>
      <c r="I4"/>
      <c r="J4"/>
    </row>
    <row r="5" spans="1:12" ht="20.100000000000001" customHeight="1" x14ac:dyDescent="0.2">
      <c r="A5" s="9" t="s">
        <v>29</v>
      </c>
      <c r="B5" s="13" t="s">
        <v>30</v>
      </c>
      <c r="C5" s="14">
        <v>4</v>
      </c>
      <c r="D5" s="14">
        <v>6</v>
      </c>
      <c r="E5" s="11"/>
      <c r="F5" s="15">
        <f t="shared" ref="F5:F13" si="0">C5/D5</f>
        <v>0.66666666666666663</v>
      </c>
      <c r="G5"/>
      <c r="H5"/>
      <c r="I5"/>
      <c r="J5"/>
    </row>
    <row r="6" spans="1:12" ht="20.100000000000001" customHeight="1" x14ac:dyDescent="0.2">
      <c r="A6" s="9" t="s">
        <v>31</v>
      </c>
      <c r="B6" s="13" t="s">
        <v>32</v>
      </c>
      <c r="C6" s="14">
        <v>55</v>
      </c>
      <c r="D6" s="14">
        <v>7</v>
      </c>
      <c r="E6" s="11"/>
      <c r="F6" s="15">
        <f t="shared" si="0"/>
        <v>7.8571428571428568</v>
      </c>
      <c r="G6"/>
      <c r="H6"/>
      <c r="I6"/>
      <c r="J6"/>
    </row>
    <row r="7" spans="1:12" ht="20.100000000000001" customHeight="1" x14ac:dyDescent="0.2">
      <c r="A7" s="9" t="s">
        <v>33</v>
      </c>
      <c r="B7" s="13" t="s">
        <v>34</v>
      </c>
      <c r="C7" s="14">
        <v>104</v>
      </c>
      <c r="D7" s="14">
        <v>9</v>
      </c>
      <c r="E7" s="11"/>
      <c r="F7" s="15">
        <f t="shared" si="0"/>
        <v>11.555555555555555</v>
      </c>
      <c r="G7"/>
      <c r="H7"/>
      <c r="I7"/>
      <c r="J7"/>
    </row>
    <row r="8" spans="1:12" ht="20.100000000000001" customHeight="1" x14ac:dyDescent="0.2">
      <c r="A8" s="9" t="s">
        <v>35</v>
      </c>
      <c r="B8" s="13" t="s">
        <v>36</v>
      </c>
      <c r="C8" s="14">
        <v>144</v>
      </c>
      <c r="D8" s="14">
        <v>9</v>
      </c>
      <c r="E8" s="11"/>
      <c r="F8" s="15">
        <f t="shared" si="0"/>
        <v>16</v>
      </c>
      <c r="G8"/>
      <c r="H8"/>
      <c r="I8"/>
      <c r="J8"/>
    </row>
    <row r="9" spans="1:12" ht="20.100000000000001" customHeight="1" x14ac:dyDescent="0.2">
      <c r="A9" s="9" t="s">
        <v>37</v>
      </c>
      <c r="B9" s="13" t="s">
        <v>38</v>
      </c>
      <c r="C9" s="14">
        <v>160</v>
      </c>
      <c r="D9" s="14">
        <v>12</v>
      </c>
      <c r="E9" s="11"/>
      <c r="F9" s="15">
        <f t="shared" si="0"/>
        <v>13.333333333333334</v>
      </c>
      <c r="G9"/>
      <c r="H9"/>
      <c r="I9"/>
      <c r="J9"/>
    </row>
    <row r="10" spans="1:12" ht="20.100000000000001" customHeight="1" x14ac:dyDescent="0.2">
      <c r="A10" s="9" t="s">
        <v>39</v>
      </c>
      <c r="B10" s="13" t="s">
        <v>40</v>
      </c>
      <c r="C10" s="14">
        <v>171</v>
      </c>
      <c r="D10" s="14">
        <v>13</v>
      </c>
      <c r="E10" s="11"/>
      <c r="F10" s="16">
        <f t="shared" si="0"/>
        <v>13.153846153846153</v>
      </c>
      <c r="G10"/>
      <c r="H10"/>
      <c r="I10"/>
      <c r="J10"/>
    </row>
    <row r="11" spans="1:12" ht="20.100000000000001" customHeight="1" x14ac:dyDescent="0.2">
      <c r="A11" s="9" t="s">
        <v>41</v>
      </c>
      <c r="B11" s="13" t="s">
        <v>42</v>
      </c>
      <c r="C11" s="14">
        <v>159</v>
      </c>
      <c r="D11" s="14">
        <v>12</v>
      </c>
      <c r="E11" s="11"/>
      <c r="F11" s="16">
        <f t="shared" si="0"/>
        <v>13.25</v>
      </c>
      <c r="G11"/>
      <c r="H11"/>
      <c r="I11"/>
      <c r="J11"/>
    </row>
    <row r="12" spans="1:12" ht="20.100000000000001" customHeight="1" x14ac:dyDescent="0.2">
      <c r="A12" s="9" t="s">
        <v>43</v>
      </c>
      <c r="B12" s="13" t="s">
        <v>44</v>
      </c>
      <c r="C12" s="14">
        <v>133</v>
      </c>
      <c r="D12" s="14">
        <v>14</v>
      </c>
      <c r="E12" s="11"/>
      <c r="F12" s="16">
        <f t="shared" si="0"/>
        <v>9.5</v>
      </c>
      <c r="G12" s="13"/>
      <c r="H12"/>
      <c r="I12"/>
      <c r="J12"/>
    </row>
    <row r="13" spans="1:12" ht="20.100000000000001" customHeight="1" x14ac:dyDescent="0.2">
      <c r="A13" s="9" t="s">
        <v>45</v>
      </c>
      <c r="B13" s="13" t="s">
        <v>46</v>
      </c>
      <c r="C13" s="14">
        <v>117</v>
      </c>
      <c r="D13" s="14">
        <v>12</v>
      </c>
      <c r="E13" s="11"/>
      <c r="F13" s="16">
        <f t="shared" si="0"/>
        <v>9.75</v>
      </c>
      <c r="G13" s="13"/>
      <c r="H13"/>
      <c r="I13"/>
      <c r="J13"/>
    </row>
    <row r="14" spans="1:12" ht="20.100000000000001" customHeight="1" x14ac:dyDescent="0.2">
      <c r="B14" s="6"/>
      <c r="C14" s="11"/>
      <c r="D14" s="11"/>
      <c r="E14"/>
      <c r="F14" s="17"/>
      <c r="G14" s="17"/>
      <c r="H14"/>
      <c r="I14"/>
      <c r="J14"/>
    </row>
    <row r="15" spans="1:12" ht="20.100000000000001" customHeight="1" x14ac:dyDescent="0.2">
      <c r="B15" s="6"/>
      <c r="C15" s="6"/>
      <c r="D15"/>
      <c r="E15"/>
      <c r="F15"/>
      <c r="G15"/>
      <c r="H15"/>
      <c r="I15"/>
      <c r="J15"/>
    </row>
    <row r="16" spans="1:12" ht="20.100000000000001" customHeight="1" x14ac:dyDescent="0.2">
      <c r="B16" s="6"/>
      <c r="C16" s="6"/>
      <c r="D16"/>
      <c r="E16"/>
      <c r="F16"/>
      <c r="G16"/>
      <c r="H16"/>
      <c r="I16"/>
      <c r="J16"/>
    </row>
    <row r="17" spans="2:10" ht="20.100000000000001" customHeight="1" x14ac:dyDescent="0.2">
      <c r="B17" s="6"/>
      <c r="C17" s="6"/>
      <c r="D17"/>
      <c r="E17"/>
      <c r="F17"/>
      <c r="G17"/>
      <c r="H17"/>
      <c r="I17"/>
      <c r="J17"/>
    </row>
    <row r="18" spans="2:10" ht="20.100000000000001" customHeight="1" x14ac:dyDescent="0.2">
      <c r="B18" s="6"/>
      <c r="C18" s="6"/>
      <c r="D18"/>
      <c r="E18"/>
      <c r="F18"/>
      <c r="G18"/>
      <c r="H18"/>
      <c r="I18"/>
      <c r="J18"/>
    </row>
    <row r="19" spans="2:10" ht="20.100000000000001" customHeight="1" x14ac:dyDescent="0.2">
      <c r="B19" s="6"/>
      <c r="C19" s="6"/>
      <c r="D19"/>
      <c r="E19"/>
      <c r="F19"/>
      <c r="G19"/>
      <c r="H19"/>
      <c r="I19"/>
      <c r="J19"/>
    </row>
    <row r="20" spans="2:10" ht="20.100000000000001" customHeight="1" x14ac:dyDescent="0.2">
      <c r="B20" s="6"/>
      <c r="C20" s="6"/>
      <c r="D20"/>
      <c r="E20"/>
      <c r="F20"/>
      <c r="G20"/>
      <c r="H20"/>
      <c r="I20"/>
      <c r="J20"/>
    </row>
    <row r="21" spans="2:10" ht="20.100000000000001" customHeight="1" x14ac:dyDescent="0.2">
      <c r="B21" s="6"/>
      <c r="C21" s="6"/>
      <c r="D21"/>
      <c r="E21"/>
      <c r="F21"/>
      <c r="G21"/>
      <c r="H21"/>
      <c r="I21"/>
      <c r="J21"/>
    </row>
    <row r="22" spans="2:10" ht="20.100000000000001" customHeight="1" x14ac:dyDescent="0.2">
      <c r="B22" s="6"/>
      <c r="C22" s="6"/>
      <c r="D22"/>
      <c r="E22"/>
      <c r="F22"/>
      <c r="G22"/>
      <c r="H22"/>
      <c r="I22"/>
      <c r="J22"/>
    </row>
    <row r="23" spans="2:10" x14ac:dyDescent="0.2">
      <c r="B23" s="6"/>
      <c r="C23" s="6"/>
      <c r="D23"/>
      <c r="E23"/>
      <c r="F23"/>
      <c r="G23"/>
      <c r="H23"/>
      <c r="I23"/>
      <c r="J23"/>
    </row>
    <row r="34" spans="2:12" x14ac:dyDescent="0.2">
      <c r="B34" s="8"/>
      <c r="C34" s="8"/>
      <c r="K34" s="8"/>
      <c r="L34" s="8"/>
    </row>
    <row r="35" spans="2:12" x14ac:dyDescent="0.2">
      <c r="B35" s="8"/>
      <c r="C35" s="8"/>
      <c r="K35" s="8"/>
      <c r="L35" s="8"/>
    </row>
    <row r="36" spans="2:12" ht="25.5" customHeight="1" x14ac:dyDescent="0.2">
      <c r="B36" s="8"/>
      <c r="C36" s="8"/>
      <c r="K36" s="8"/>
      <c r="L36" s="8"/>
    </row>
    <row r="37" spans="2:12" x14ac:dyDescent="0.2">
      <c r="B37" s="8"/>
      <c r="C37" s="8"/>
      <c r="K37" s="8"/>
      <c r="L37" s="8"/>
    </row>
    <row r="38" spans="2:12" x14ac:dyDescent="0.2">
      <c r="B38" s="8"/>
      <c r="C38" s="8"/>
      <c r="K38" s="8"/>
      <c r="L38" s="8"/>
    </row>
    <row r="39" spans="2:12" x14ac:dyDescent="0.2">
      <c r="B39" s="8"/>
      <c r="C39" s="8"/>
      <c r="K39" s="8"/>
      <c r="L39" s="8"/>
    </row>
    <row r="40" spans="2:12" x14ac:dyDescent="0.2">
      <c r="B40" s="8"/>
      <c r="C40" s="8"/>
      <c r="K40" s="8"/>
      <c r="L40" s="8"/>
    </row>
    <row r="41" spans="2:12" x14ac:dyDescent="0.2">
      <c r="B41" s="8"/>
      <c r="C41" s="8"/>
      <c r="K41" s="8"/>
      <c r="L41" s="8"/>
    </row>
    <row r="42" spans="2:12" x14ac:dyDescent="0.2">
      <c r="B42" s="8"/>
      <c r="C42" s="8"/>
      <c r="K42" s="8"/>
      <c r="L42" s="8"/>
    </row>
    <row r="43" spans="2:12" x14ac:dyDescent="0.2">
      <c r="B43" s="8"/>
      <c r="C43" s="8"/>
      <c r="K43" s="8"/>
      <c r="L43" s="8"/>
    </row>
    <row r="44" spans="2:12" x14ac:dyDescent="0.2">
      <c r="B44" s="8"/>
      <c r="C44" s="8"/>
      <c r="K44" s="8"/>
      <c r="L44" s="8"/>
    </row>
    <row r="45" spans="2:12" x14ac:dyDescent="0.2">
      <c r="B45" s="8"/>
      <c r="C45" s="8"/>
    </row>
    <row r="46" spans="2:12" x14ac:dyDescent="0.2">
      <c r="B46" s="8"/>
      <c r="C46" s="8"/>
    </row>
    <row r="47" spans="2:12" x14ac:dyDescent="0.2">
      <c r="B47" s="8"/>
      <c r="C47" s="8"/>
    </row>
    <row r="137" spans="2:11" x14ac:dyDescent="0.2">
      <c r="G137" s="112" t="s">
        <v>112</v>
      </c>
    </row>
    <row r="138" spans="2:11" ht="15.75" x14ac:dyDescent="0.25">
      <c r="B138"/>
      <c r="C138" s="19" t="s">
        <v>6</v>
      </c>
      <c r="D138" s="19" t="s">
        <v>1</v>
      </c>
      <c r="E138" s="19" t="s">
        <v>2</v>
      </c>
      <c r="F138" s="19" t="s">
        <v>3</v>
      </c>
      <c r="G138" s="19" t="s">
        <v>4</v>
      </c>
      <c r="H138" s="19" t="s">
        <v>5</v>
      </c>
      <c r="I138"/>
      <c r="J138"/>
      <c r="K138" s="5"/>
    </row>
    <row r="139" spans="2:11" ht="15.75" x14ac:dyDescent="0.25">
      <c r="B139"/>
      <c r="C139" s="19" t="s">
        <v>7</v>
      </c>
      <c r="D139" s="19">
        <v>13</v>
      </c>
      <c r="E139" s="19">
        <v>15</v>
      </c>
      <c r="F139" s="19">
        <v>15</v>
      </c>
      <c r="G139" s="20">
        <v>0</v>
      </c>
      <c r="H139" s="5">
        <v>14</v>
      </c>
      <c r="I139"/>
      <c r="J139"/>
      <c r="K139" s="5"/>
    </row>
    <row r="140" spans="2:11" ht="15.75" x14ac:dyDescent="0.25">
      <c r="B140"/>
      <c r="C140" s="19" t="s">
        <v>8</v>
      </c>
      <c r="D140" s="19">
        <v>10</v>
      </c>
      <c r="E140" s="19">
        <v>14</v>
      </c>
      <c r="F140" s="19">
        <v>14</v>
      </c>
      <c r="G140" s="20">
        <v>0</v>
      </c>
      <c r="H140" s="5">
        <v>12</v>
      </c>
      <c r="I140"/>
      <c r="J140"/>
      <c r="K140" s="5"/>
    </row>
    <row r="141" spans="2:11" ht="15.75" x14ac:dyDescent="0.25">
      <c r="B141"/>
      <c r="C141" s="19" t="s">
        <v>9</v>
      </c>
      <c r="D141" s="19">
        <v>10</v>
      </c>
      <c r="E141" s="19">
        <v>12</v>
      </c>
      <c r="F141" s="19">
        <v>14</v>
      </c>
      <c r="G141" s="20">
        <v>12.13</v>
      </c>
      <c r="H141" s="5">
        <v>12</v>
      </c>
      <c r="I141"/>
      <c r="J141"/>
      <c r="K141" s="5"/>
    </row>
    <row r="142" spans="2:11" x14ac:dyDescent="0.2">
      <c r="B142"/>
      <c r="C142"/>
      <c r="D142"/>
      <c r="E142"/>
      <c r="F142"/>
      <c r="G142"/>
      <c r="H142"/>
      <c r="I142"/>
      <c r="J142"/>
    </row>
    <row r="143" spans="2:11" x14ac:dyDescent="0.2">
      <c r="B143"/>
      <c r="C143"/>
      <c r="D143"/>
      <c r="E143"/>
      <c r="F143"/>
      <c r="G143"/>
      <c r="H143"/>
      <c r="I143"/>
      <c r="J143"/>
    </row>
    <row r="144" spans="2:11" x14ac:dyDescent="0.2">
      <c r="B144"/>
      <c r="C144"/>
      <c r="D144"/>
      <c r="E144"/>
      <c r="F144"/>
      <c r="G144"/>
      <c r="H144"/>
      <c r="I144"/>
      <c r="J144"/>
    </row>
    <row r="145" spans="2:10" x14ac:dyDescent="0.2">
      <c r="B145"/>
      <c r="C145"/>
      <c r="D145"/>
      <c r="E145"/>
      <c r="F145"/>
      <c r="G145"/>
      <c r="H145"/>
      <c r="I145"/>
      <c r="J145"/>
    </row>
    <row r="146" spans="2:10" x14ac:dyDescent="0.2">
      <c r="B146"/>
      <c r="C146"/>
      <c r="D146"/>
      <c r="E146"/>
      <c r="F146"/>
      <c r="G146"/>
      <c r="H146"/>
      <c r="I146"/>
      <c r="J146"/>
    </row>
    <row r="147" spans="2:10" x14ac:dyDescent="0.2">
      <c r="B147"/>
      <c r="C147"/>
      <c r="D147"/>
      <c r="E147"/>
      <c r="F147"/>
      <c r="G147"/>
      <c r="H147"/>
      <c r="I147"/>
      <c r="J147"/>
    </row>
    <row r="148" spans="2:10" x14ac:dyDescent="0.2">
      <c r="B148"/>
      <c r="C148"/>
      <c r="D148"/>
      <c r="E148"/>
      <c r="F148"/>
      <c r="G148"/>
      <c r="H148"/>
      <c r="I148"/>
      <c r="J148"/>
    </row>
    <row r="149" spans="2:10" x14ac:dyDescent="0.2">
      <c r="B149"/>
      <c r="C149"/>
      <c r="D149"/>
      <c r="E149"/>
      <c r="F149"/>
      <c r="G149"/>
      <c r="H149"/>
      <c r="I149"/>
      <c r="J149"/>
    </row>
    <row r="150" spans="2:10" x14ac:dyDescent="0.2">
      <c r="B150"/>
      <c r="C150"/>
      <c r="D150"/>
      <c r="E150"/>
      <c r="F150"/>
      <c r="G150"/>
      <c r="H150"/>
      <c r="I150"/>
      <c r="J150"/>
    </row>
    <row r="151" spans="2:10" x14ac:dyDescent="0.2">
      <c r="B151"/>
      <c r="C151"/>
      <c r="D151"/>
      <c r="E151"/>
      <c r="F151"/>
      <c r="G151"/>
      <c r="H151"/>
      <c r="I151"/>
      <c r="J151"/>
    </row>
    <row r="152" spans="2:10" x14ac:dyDescent="0.2">
      <c r="B152"/>
      <c r="C152"/>
      <c r="D152"/>
      <c r="E152"/>
      <c r="F152"/>
      <c r="G152"/>
      <c r="H152"/>
      <c r="I152"/>
      <c r="J152"/>
    </row>
    <row r="153" spans="2:10" x14ac:dyDescent="0.2">
      <c r="B153"/>
      <c r="C153"/>
      <c r="D153"/>
      <c r="E153"/>
      <c r="F153"/>
      <c r="G153"/>
      <c r="H153"/>
      <c r="I153"/>
      <c r="J153"/>
    </row>
    <row r="154" spans="2:10" x14ac:dyDescent="0.2">
      <c r="B154"/>
      <c r="C154"/>
      <c r="D154"/>
      <c r="E154"/>
      <c r="F154"/>
      <c r="G154"/>
      <c r="H154"/>
      <c r="I154"/>
      <c r="J154"/>
    </row>
    <row r="155" spans="2:10" x14ac:dyDescent="0.2">
      <c r="B155"/>
      <c r="C155"/>
      <c r="D155"/>
      <c r="E155"/>
      <c r="F155"/>
      <c r="G155"/>
      <c r="H155"/>
      <c r="I155"/>
      <c r="J155"/>
    </row>
    <row r="156" spans="2:10" x14ac:dyDescent="0.2">
      <c r="B156"/>
      <c r="C156"/>
      <c r="D156"/>
      <c r="E156"/>
      <c r="F156"/>
      <c r="G156"/>
      <c r="H156"/>
      <c r="I156"/>
      <c r="J156"/>
    </row>
    <row r="157" spans="2:10" x14ac:dyDescent="0.2">
      <c r="B157"/>
      <c r="C157"/>
      <c r="D157"/>
      <c r="E157"/>
      <c r="F157"/>
      <c r="G157"/>
      <c r="H157"/>
      <c r="I157"/>
      <c r="J157"/>
    </row>
    <row r="158" spans="2:10" x14ac:dyDescent="0.2">
      <c r="B158"/>
      <c r="C158"/>
      <c r="D158"/>
      <c r="E158"/>
      <c r="F158"/>
      <c r="G158"/>
      <c r="H158"/>
      <c r="I158"/>
      <c r="J158"/>
    </row>
    <row r="159" spans="2:10" x14ac:dyDescent="0.2">
      <c r="B159"/>
      <c r="C159"/>
      <c r="D159"/>
      <c r="E159"/>
      <c r="F159"/>
      <c r="G159"/>
      <c r="H159"/>
      <c r="I159"/>
      <c r="J159"/>
    </row>
    <row r="160" spans="2:10" x14ac:dyDescent="0.2">
      <c r="B160"/>
      <c r="C160"/>
      <c r="D160"/>
      <c r="E160"/>
      <c r="F160"/>
      <c r="G160"/>
      <c r="H160"/>
      <c r="I160"/>
      <c r="J160"/>
    </row>
    <row r="161" spans="2:10" x14ac:dyDescent="0.2">
      <c r="B161"/>
      <c r="C161"/>
      <c r="D161"/>
      <c r="E161"/>
      <c r="F161"/>
      <c r="G161"/>
      <c r="H161"/>
      <c r="I161"/>
      <c r="J161"/>
    </row>
    <row r="162" spans="2:10" x14ac:dyDescent="0.2">
      <c r="B162"/>
      <c r="C162"/>
      <c r="D162"/>
      <c r="E162"/>
      <c r="F162"/>
      <c r="G162"/>
      <c r="H162"/>
      <c r="I162"/>
      <c r="J162"/>
    </row>
    <row r="163" spans="2:10" x14ac:dyDescent="0.2">
      <c r="B163"/>
      <c r="C163"/>
      <c r="D163"/>
      <c r="E163"/>
      <c r="F163"/>
      <c r="G163"/>
      <c r="H163"/>
      <c r="I163"/>
      <c r="J163"/>
    </row>
    <row r="164" spans="2:10" x14ac:dyDescent="0.2">
      <c r="B164"/>
      <c r="C164"/>
      <c r="D164"/>
      <c r="E164"/>
      <c r="F164"/>
      <c r="G164"/>
      <c r="H164"/>
      <c r="I164"/>
      <c r="J164"/>
    </row>
    <row r="165" spans="2:10" x14ac:dyDescent="0.2">
      <c r="B165"/>
      <c r="C165"/>
      <c r="D165"/>
      <c r="E165"/>
      <c r="F165"/>
      <c r="G165"/>
      <c r="H165"/>
      <c r="I165"/>
      <c r="J165"/>
    </row>
    <row r="166" spans="2:10" x14ac:dyDescent="0.2">
      <c r="B166"/>
      <c r="C166"/>
      <c r="D166"/>
      <c r="E166"/>
      <c r="F166"/>
      <c r="G166"/>
      <c r="H166"/>
      <c r="I166"/>
      <c r="J166"/>
    </row>
    <row r="167" spans="2:10" x14ac:dyDescent="0.2">
      <c r="B167"/>
      <c r="C167"/>
      <c r="D167"/>
      <c r="E167"/>
      <c r="F167"/>
      <c r="G167"/>
      <c r="H167"/>
      <c r="I167"/>
      <c r="J167"/>
    </row>
    <row r="168" spans="2:10" x14ac:dyDescent="0.2">
      <c r="B168"/>
      <c r="C168"/>
      <c r="D168"/>
      <c r="E168"/>
      <c r="F168"/>
      <c r="G168"/>
      <c r="H168"/>
      <c r="I168"/>
      <c r="J168"/>
    </row>
    <row r="169" spans="2:10" x14ac:dyDescent="0.2">
      <c r="B169"/>
      <c r="C169"/>
      <c r="D169"/>
      <c r="E169"/>
      <c r="F169"/>
      <c r="G169"/>
      <c r="H169"/>
      <c r="I169"/>
      <c r="J169"/>
    </row>
    <row r="170" spans="2:10" x14ac:dyDescent="0.2">
      <c r="B170"/>
      <c r="C170"/>
      <c r="D170"/>
      <c r="E170"/>
      <c r="F170"/>
      <c r="G170"/>
      <c r="H170"/>
      <c r="I170"/>
      <c r="J170"/>
    </row>
    <row r="171" spans="2:10" x14ac:dyDescent="0.2">
      <c r="B171"/>
      <c r="C171"/>
      <c r="D171"/>
      <c r="E171"/>
      <c r="F171"/>
      <c r="G171"/>
      <c r="H171"/>
      <c r="I171"/>
      <c r="J171"/>
    </row>
    <row r="172" spans="2:10" x14ac:dyDescent="0.2">
      <c r="B172"/>
      <c r="C172"/>
      <c r="D172"/>
      <c r="E172"/>
      <c r="F172"/>
      <c r="G172"/>
      <c r="H172"/>
      <c r="I172"/>
      <c r="J172"/>
    </row>
    <row r="173" spans="2:10" x14ac:dyDescent="0.2">
      <c r="B173"/>
      <c r="C173"/>
      <c r="D173"/>
      <c r="E173"/>
      <c r="F173"/>
      <c r="G173"/>
      <c r="H173"/>
      <c r="I173"/>
      <c r="J173"/>
    </row>
    <row r="174" spans="2:10" x14ac:dyDescent="0.2">
      <c r="B174"/>
      <c r="C174"/>
      <c r="D174"/>
      <c r="E174"/>
      <c r="F174"/>
      <c r="G174"/>
      <c r="H174"/>
      <c r="I174"/>
      <c r="J174"/>
    </row>
    <row r="175" spans="2:10" x14ac:dyDescent="0.2">
      <c r="B175"/>
      <c r="C175"/>
      <c r="D175"/>
      <c r="E175"/>
      <c r="F175"/>
      <c r="G175"/>
      <c r="H175"/>
      <c r="I175"/>
      <c r="J175"/>
    </row>
    <row r="176" spans="2:10" x14ac:dyDescent="0.2">
      <c r="B176"/>
      <c r="C176"/>
      <c r="D176"/>
      <c r="E176"/>
      <c r="F176"/>
      <c r="G176"/>
      <c r="H176"/>
      <c r="I176"/>
      <c r="J176"/>
    </row>
    <row r="177" spans="2:10" x14ac:dyDescent="0.2">
      <c r="B177"/>
      <c r="C177"/>
      <c r="D177"/>
      <c r="E177"/>
      <c r="F177"/>
      <c r="G177"/>
      <c r="H177"/>
      <c r="I177"/>
      <c r="J177"/>
    </row>
    <row r="178" spans="2:10" x14ac:dyDescent="0.2">
      <c r="B178"/>
      <c r="C178"/>
      <c r="D178"/>
      <c r="E178"/>
      <c r="F178"/>
      <c r="G178"/>
      <c r="H178"/>
      <c r="I178"/>
      <c r="J178"/>
    </row>
    <row r="179" spans="2:10" x14ac:dyDescent="0.2">
      <c r="B179"/>
      <c r="C179"/>
      <c r="D179"/>
      <c r="E179"/>
      <c r="F179"/>
      <c r="G179"/>
      <c r="H179"/>
      <c r="I179"/>
      <c r="J179"/>
    </row>
    <row r="180" spans="2:10" x14ac:dyDescent="0.2">
      <c r="B180"/>
      <c r="C180"/>
      <c r="D180"/>
      <c r="E180"/>
      <c r="F180"/>
      <c r="G180"/>
      <c r="H180"/>
      <c r="I180"/>
      <c r="J180"/>
    </row>
    <row r="181" spans="2:10" x14ac:dyDescent="0.2">
      <c r="B181"/>
      <c r="C181"/>
      <c r="D181"/>
      <c r="E181"/>
      <c r="F181"/>
      <c r="G181"/>
      <c r="H181"/>
      <c r="I181"/>
      <c r="J181"/>
    </row>
    <row r="182" spans="2:10" x14ac:dyDescent="0.2">
      <c r="B182"/>
      <c r="C182"/>
      <c r="D182"/>
      <c r="E182"/>
      <c r="F182"/>
      <c r="G182"/>
      <c r="H182"/>
      <c r="I182"/>
      <c r="J182"/>
    </row>
    <row r="183" spans="2:10" x14ac:dyDescent="0.2">
      <c r="B183"/>
      <c r="C183"/>
      <c r="D183"/>
      <c r="E183"/>
      <c r="F183"/>
      <c r="G183"/>
      <c r="H183"/>
      <c r="I183"/>
      <c r="J183"/>
    </row>
    <row r="184" spans="2:10" x14ac:dyDescent="0.2">
      <c r="B184"/>
      <c r="C184"/>
      <c r="D184"/>
      <c r="E184"/>
      <c r="F184"/>
      <c r="G184"/>
      <c r="H184"/>
      <c r="I184"/>
      <c r="J184"/>
    </row>
    <row r="185" spans="2:10" x14ac:dyDescent="0.2">
      <c r="B185"/>
      <c r="C185"/>
      <c r="D185"/>
      <c r="E185"/>
      <c r="F185"/>
      <c r="G185"/>
      <c r="H185"/>
      <c r="I185"/>
      <c r="J185"/>
    </row>
    <row r="186" spans="2:10" x14ac:dyDescent="0.2">
      <c r="B186"/>
      <c r="C186"/>
      <c r="D186"/>
      <c r="E186"/>
      <c r="F186"/>
      <c r="G186"/>
      <c r="H186"/>
      <c r="I186"/>
      <c r="J186"/>
    </row>
    <row r="187" spans="2:10" x14ac:dyDescent="0.2">
      <c r="B187"/>
      <c r="C187"/>
      <c r="D187"/>
      <c r="E187"/>
      <c r="F187"/>
      <c r="G187"/>
      <c r="H187"/>
      <c r="I187"/>
      <c r="J187"/>
    </row>
    <row r="188" spans="2:10" x14ac:dyDescent="0.2">
      <c r="B188"/>
      <c r="C188"/>
      <c r="D188"/>
      <c r="E188"/>
      <c r="F188"/>
      <c r="G188"/>
      <c r="H188"/>
      <c r="I188"/>
      <c r="J188"/>
    </row>
    <row r="189" spans="2:10" x14ac:dyDescent="0.2">
      <c r="B189"/>
      <c r="C189"/>
      <c r="D189"/>
      <c r="E189"/>
      <c r="F189"/>
      <c r="G189"/>
      <c r="H189"/>
      <c r="I189"/>
      <c r="J189"/>
    </row>
    <row r="190" spans="2:10" x14ac:dyDescent="0.2">
      <c r="B190"/>
      <c r="C190"/>
      <c r="D190"/>
      <c r="E190"/>
      <c r="F190"/>
      <c r="G190"/>
      <c r="H190"/>
      <c r="I190"/>
      <c r="J190"/>
    </row>
    <row r="191" spans="2:10" x14ac:dyDescent="0.2">
      <c r="B191"/>
      <c r="C191"/>
      <c r="D191"/>
      <c r="E191"/>
      <c r="F191"/>
      <c r="G191"/>
      <c r="H191"/>
      <c r="I191"/>
      <c r="J191"/>
    </row>
    <row r="192" spans="2:10" x14ac:dyDescent="0.2">
      <c r="B192"/>
      <c r="C192"/>
      <c r="D192"/>
      <c r="E192"/>
      <c r="F192"/>
      <c r="G192"/>
      <c r="H192"/>
      <c r="I192"/>
      <c r="J192"/>
    </row>
    <row r="193" spans="2:10" x14ac:dyDescent="0.2">
      <c r="B193"/>
      <c r="C193"/>
      <c r="D193"/>
      <c r="E193"/>
      <c r="F193"/>
      <c r="G193"/>
      <c r="H193"/>
      <c r="I193"/>
      <c r="J193"/>
    </row>
    <row r="194" spans="2:10" x14ac:dyDescent="0.2">
      <c r="B194"/>
      <c r="C194"/>
      <c r="D194"/>
      <c r="E194"/>
      <c r="F194"/>
      <c r="G194"/>
      <c r="H194"/>
      <c r="I194"/>
      <c r="J194"/>
    </row>
    <row r="195" spans="2:10" x14ac:dyDescent="0.2">
      <c r="B195"/>
      <c r="C195"/>
      <c r="D195"/>
      <c r="E195"/>
      <c r="F195"/>
      <c r="G195"/>
      <c r="H195"/>
      <c r="I195"/>
      <c r="J195"/>
    </row>
    <row r="196" spans="2:10" x14ac:dyDescent="0.2">
      <c r="B196"/>
      <c r="C196"/>
      <c r="D196"/>
      <c r="E196"/>
      <c r="F196"/>
      <c r="G196"/>
      <c r="H196"/>
      <c r="I196"/>
      <c r="J196"/>
    </row>
    <row r="197" spans="2:10" x14ac:dyDescent="0.2">
      <c r="B197"/>
      <c r="C197"/>
      <c r="D197"/>
      <c r="E197"/>
      <c r="F197"/>
      <c r="G197"/>
      <c r="H197"/>
      <c r="I197"/>
      <c r="J197"/>
    </row>
    <row r="198" spans="2:10" x14ac:dyDescent="0.2">
      <c r="B198"/>
      <c r="C198"/>
      <c r="D198"/>
      <c r="E198"/>
      <c r="F198"/>
      <c r="G198"/>
      <c r="H198"/>
      <c r="I198"/>
      <c r="J198"/>
    </row>
    <row r="199" spans="2:10" x14ac:dyDescent="0.2">
      <c r="B199"/>
      <c r="C199"/>
      <c r="D199"/>
      <c r="E199"/>
      <c r="F199"/>
      <c r="G199"/>
      <c r="H199"/>
      <c r="I199"/>
      <c r="J199"/>
    </row>
    <row r="200" spans="2:10" x14ac:dyDescent="0.2">
      <c r="B200"/>
      <c r="C200"/>
      <c r="D200"/>
      <c r="E200"/>
      <c r="F200"/>
      <c r="G200"/>
      <c r="H200"/>
      <c r="I200"/>
      <c r="J200"/>
    </row>
  </sheetData>
  <mergeCells count="1">
    <mergeCell ref="E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topLeftCell="E56" workbookViewId="0">
      <selection activeCell="E15" sqref="E15"/>
    </sheetView>
  </sheetViews>
  <sheetFormatPr defaultRowHeight="14.25" x14ac:dyDescent="0.2"/>
  <cols>
    <col min="1" max="1" width="13.125" style="7" customWidth="1"/>
    <col min="2" max="3" width="9" style="7"/>
    <col min="4" max="4" width="15" style="7" customWidth="1"/>
    <col min="5" max="5" width="13.75" style="8" customWidth="1"/>
    <col min="6" max="6" width="12.625" style="8" customWidth="1"/>
    <col min="7" max="7" width="13.375" style="8" customWidth="1"/>
    <col min="8" max="11" width="9" style="8"/>
    <col min="12" max="12" width="13.75" style="8" customWidth="1"/>
    <col min="15" max="15" width="12.5" customWidth="1"/>
    <col min="16" max="16" width="11.875" customWidth="1"/>
  </cols>
  <sheetData>
    <row r="2" spans="1:16" ht="15" x14ac:dyDescent="0.2">
      <c r="B2" s="18" t="s">
        <v>52</v>
      </c>
      <c r="D2" s="134" t="s">
        <v>53</v>
      </c>
      <c r="E2" s="134"/>
      <c r="F2" s="134"/>
      <c r="G2" s="134"/>
      <c r="H2" s="134"/>
      <c r="I2" s="134"/>
    </row>
    <row r="3" spans="1:16" ht="20.100000000000001" customHeight="1" x14ac:dyDescent="0.2"/>
    <row r="4" spans="1:16" ht="20.100000000000001" customHeight="1" x14ac:dyDescent="0.2"/>
    <row r="5" spans="1:16" ht="20.100000000000001" customHeight="1" x14ac:dyDescent="0.2">
      <c r="A5" s="6"/>
      <c r="B5" s="6"/>
      <c r="C5" s="135" t="s">
        <v>50</v>
      </c>
      <c r="D5" s="135"/>
      <c r="E5" s="6"/>
      <c r="F5" s="9" t="s">
        <v>51</v>
      </c>
      <c r="G5" s="6"/>
      <c r="H5" s="10" t="s">
        <v>110</v>
      </c>
      <c r="I5" s="132" t="s">
        <v>18</v>
      </c>
      <c r="J5" s="132"/>
      <c r="K5" s="10" t="s">
        <v>111</v>
      </c>
      <c r="L5" s="132" t="s">
        <v>56</v>
      </c>
      <c r="M5" s="132"/>
      <c r="O5" s="132" t="s">
        <v>21</v>
      </c>
      <c r="P5" s="132"/>
    </row>
    <row r="6" spans="1:16" ht="20.100000000000001" customHeight="1" x14ac:dyDescent="0.2">
      <c r="A6" s="6"/>
      <c r="B6"/>
      <c r="C6" s="24" t="s">
        <v>16</v>
      </c>
      <c r="D6" s="10" t="s">
        <v>15</v>
      </c>
      <c r="E6"/>
      <c r="F6" s="24" t="s">
        <v>16</v>
      </c>
      <c r="G6" s="10" t="s">
        <v>15</v>
      </c>
      <c r="H6"/>
      <c r="I6" s="24" t="s">
        <v>55</v>
      </c>
      <c r="J6" s="10" t="s">
        <v>54</v>
      </c>
      <c r="K6"/>
      <c r="L6" s="24" t="s">
        <v>55</v>
      </c>
      <c r="M6" s="10" t="s">
        <v>54</v>
      </c>
      <c r="O6" s="24" t="s">
        <v>55</v>
      </c>
      <c r="P6" s="10" t="s">
        <v>54</v>
      </c>
    </row>
    <row r="7" spans="1:16" ht="20.100000000000001" customHeight="1" x14ac:dyDescent="0.25">
      <c r="A7" s="19" t="s">
        <v>19</v>
      </c>
      <c r="B7"/>
      <c r="C7" s="25">
        <v>4</v>
      </c>
      <c r="D7" s="25">
        <v>5</v>
      </c>
      <c r="E7"/>
      <c r="F7" s="25">
        <v>2</v>
      </c>
      <c r="G7" s="25">
        <v>1</v>
      </c>
      <c r="H7" s="105">
        <f t="shared" ref="H7:H12" si="0">D7+G7</f>
        <v>6</v>
      </c>
      <c r="I7" s="31">
        <v>14</v>
      </c>
      <c r="J7" s="14">
        <v>12</v>
      </c>
      <c r="K7" s="108">
        <f t="shared" ref="K7:K12" si="1">H7/J7</f>
        <v>0.5</v>
      </c>
      <c r="L7" s="31">
        <v>4</v>
      </c>
      <c r="M7" s="14">
        <v>5</v>
      </c>
      <c r="O7" s="32">
        <f t="shared" ref="O7:P12" si="2">(L7/I7)*100</f>
        <v>28.571428571428569</v>
      </c>
      <c r="P7" s="29">
        <f t="shared" si="2"/>
        <v>41.666666666666671</v>
      </c>
    </row>
    <row r="8" spans="1:16" ht="20.100000000000001" customHeight="1" x14ac:dyDescent="0.25">
      <c r="A8" s="19" t="s">
        <v>22</v>
      </c>
      <c r="B8"/>
      <c r="C8" s="25">
        <v>5</v>
      </c>
      <c r="D8" s="25">
        <v>8</v>
      </c>
      <c r="E8"/>
      <c r="F8" s="25">
        <v>2</v>
      </c>
      <c r="G8" s="25">
        <v>3</v>
      </c>
      <c r="H8" s="105">
        <f t="shared" si="0"/>
        <v>11</v>
      </c>
      <c r="I8" s="31">
        <v>14</v>
      </c>
      <c r="J8" s="14">
        <v>13</v>
      </c>
      <c r="K8" s="108">
        <f t="shared" si="1"/>
        <v>0.84615384615384615</v>
      </c>
      <c r="L8" s="31">
        <v>5</v>
      </c>
      <c r="M8" s="14">
        <v>7</v>
      </c>
      <c r="O8" s="32">
        <f t="shared" si="2"/>
        <v>35.714285714285715</v>
      </c>
      <c r="P8" s="29">
        <f t="shared" si="2"/>
        <v>53.846153846153847</v>
      </c>
    </row>
    <row r="9" spans="1:16" ht="20.100000000000001" customHeight="1" x14ac:dyDescent="0.25">
      <c r="A9" s="19" t="s">
        <v>7</v>
      </c>
      <c r="B9"/>
      <c r="C9" s="25">
        <v>8</v>
      </c>
      <c r="D9" s="25">
        <v>5</v>
      </c>
      <c r="E9"/>
      <c r="F9" s="25">
        <v>6</v>
      </c>
      <c r="G9" s="25">
        <v>0</v>
      </c>
      <c r="H9" s="105">
        <f t="shared" si="0"/>
        <v>5</v>
      </c>
      <c r="I9" s="31">
        <v>16</v>
      </c>
      <c r="J9" s="14">
        <v>12</v>
      </c>
      <c r="K9" s="108">
        <f t="shared" si="1"/>
        <v>0.41666666666666669</v>
      </c>
      <c r="L9" s="31">
        <v>8</v>
      </c>
      <c r="M9" s="14">
        <v>7</v>
      </c>
      <c r="O9" s="32">
        <f t="shared" si="2"/>
        <v>50</v>
      </c>
      <c r="P9" s="29">
        <f t="shared" si="2"/>
        <v>58.333333333333336</v>
      </c>
    </row>
    <row r="10" spans="1:16" ht="20.100000000000001" customHeight="1" x14ac:dyDescent="0.25">
      <c r="A10" s="19" t="s">
        <v>8</v>
      </c>
      <c r="B10"/>
      <c r="C10" s="25">
        <v>10</v>
      </c>
      <c r="D10" s="25">
        <v>4</v>
      </c>
      <c r="E10"/>
      <c r="F10" s="25">
        <v>3</v>
      </c>
      <c r="G10" s="25">
        <v>0</v>
      </c>
      <c r="H10" s="105">
        <f t="shared" si="0"/>
        <v>4</v>
      </c>
      <c r="I10" s="31">
        <v>20</v>
      </c>
      <c r="J10" s="14">
        <v>14</v>
      </c>
      <c r="K10" s="108">
        <f t="shared" si="1"/>
        <v>0.2857142857142857</v>
      </c>
      <c r="L10" s="31">
        <v>10</v>
      </c>
      <c r="M10" s="14">
        <v>3</v>
      </c>
      <c r="O10" s="32">
        <f t="shared" si="2"/>
        <v>50</v>
      </c>
      <c r="P10" s="29">
        <f t="shared" si="2"/>
        <v>21.428571428571427</v>
      </c>
    </row>
    <row r="11" spans="1:16" ht="20.100000000000001" customHeight="1" x14ac:dyDescent="0.25">
      <c r="A11" s="19" t="s">
        <v>9</v>
      </c>
      <c r="B11"/>
      <c r="C11" s="25"/>
      <c r="D11" s="26">
        <v>8</v>
      </c>
      <c r="E11"/>
      <c r="F11" s="25"/>
      <c r="G11" s="25">
        <v>0</v>
      </c>
      <c r="H11" s="105">
        <f t="shared" si="0"/>
        <v>8</v>
      </c>
      <c r="I11" s="31">
        <v>18</v>
      </c>
      <c r="J11" s="14">
        <v>12</v>
      </c>
      <c r="K11" s="108">
        <f t="shared" si="1"/>
        <v>0.66666666666666663</v>
      </c>
      <c r="L11" s="31"/>
      <c r="M11" s="14">
        <v>9</v>
      </c>
      <c r="O11" s="32">
        <f t="shared" si="2"/>
        <v>0</v>
      </c>
      <c r="P11" s="29">
        <f t="shared" si="2"/>
        <v>75</v>
      </c>
    </row>
    <row r="12" spans="1:16" ht="20.100000000000001" customHeight="1" x14ac:dyDescent="0.25">
      <c r="A12" s="19" t="s">
        <v>47</v>
      </c>
      <c r="B12"/>
      <c r="C12" s="25"/>
      <c r="D12" s="34">
        <v>14</v>
      </c>
      <c r="E12"/>
      <c r="F12" s="25"/>
      <c r="G12" s="25">
        <v>3</v>
      </c>
      <c r="H12" s="105">
        <f t="shared" si="0"/>
        <v>17</v>
      </c>
      <c r="I12" s="31">
        <v>18</v>
      </c>
      <c r="J12" s="14">
        <v>12</v>
      </c>
      <c r="K12" s="108">
        <f t="shared" si="1"/>
        <v>1.4166666666666667</v>
      </c>
      <c r="L12" s="31"/>
      <c r="M12" s="14">
        <v>9</v>
      </c>
      <c r="O12" s="32">
        <f t="shared" si="2"/>
        <v>0</v>
      </c>
      <c r="P12" s="29">
        <f t="shared" si="2"/>
        <v>75</v>
      </c>
    </row>
    <row r="13" spans="1:16" ht="20.100000000000001" customHeight="1" x14ac:dyDescent="0.2">
      <c r="A13" s="6"/>
      <c r="B13" s="11"/>
      <c r="C13" s="11">
        <f>SUM(C7:C11)</f>
        <v>27</v>
      </c>
      <c r="D13" s="11">
        <f>SUM(D7:D12)</f>
        <v>44</v>
      </c>
      <c r="E13"/>
      <c r="F13" s="11">
        <f>SUM(F7:F11)</f>
        <v>13</v>
      </c>
      <c r="G13" s="11">
        <f>SUM(G7:G12)</f>
        <v>7</v>
      </c>
      <c r="H13"/>
      <c r="I13"/>
      <c r="J13"/>
      <c r="K13"/>
      <c r="L13"/>
    </row>
    <row r="14" spans="1:16" ht="20.100000000000001" customHeight="1" x14ac:dyDescent="0.2">
      <c r="A14" s="6"/>
      <c r="B14" s="6"/>
      <c r="C14" s="6"/>
      <c r="D14" s="6"/>
      <c r="E14"/>
      <c r="F14"/>
      <c r="G14"/>
      <c r="H14"/>
      <c r="I14"/>
      <c r="J14"/>
      <c r="K14"/>
      <c r="L14"/>
    </row>
    <row r="15" spans="1:16" ht="20.100000000000001" customHeight="1" x14ac:dyDescent="0.2">
      <c r="A15" s="6"/>
      <c r="B15" s="6"/>
      <c r="C15" s="6"/>
      <c r="D15" s="6"/>
      <c r="E15" s="110" t="s">
        <v>112</v>
      </c>
      <c r="F15"/>
      <c r="G15"/>
      <c r="H15"/>
      <c r="I15"/>
      <c r="J15"/>
      <c r="K15"/>
      <c r="L15"/>
    </row>
    <row r="16" spans="1:16" ht="20.100000000000001" customHeight="1" x14ac:dyDescent="0.25">
      <c r="A16" s="19" t="s">
        <v>6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108</v>
      </c>
      <c r="G16"/>
      <c r="H16"/>
      <c r="I16" s="133" t="s">
        <v>18</v>
      </c>
      <c r="J16" s="133"/>
      <c r="K16" s="23"/>
      <c r="L16" s="39" t="s">
        <v>58</v>
      </c>
      <c r="M16" s="39" t="s">
        <v>58</v>
      </c>
      <c r="N16" s="23"/>
      <c r="O16" s="39" t="s">
        <v>57</v>
      </c>
      <c r="P16" s="39" t="s">
        <v>57</v>
      </c>
    </row>
    <row r="17" spans="1:16" ht="20.100000000000001" customHeight="1" x14ac:dyDescent="0.25">
      <c r="A17" s="19" t="s">
        <v>8</v>
      </c>
      <c r="B17" s="33">
        <f>P10</f>
        <v>21.428571428571427</v>
      </c>
      <c r="C17" s="20">
        <v>50</v>
      </c>
      <c r="D17" s="20">
        <v>50</v>
      </c>
      <c r="E17" s="20">
        <v>0</v>
      </c>
      <c r="F17" s="20">
        <v>50</v>
      </c>
      <c r="G17"/>
      <c r="H17"/>
      <c r="I17" s="40" t="s">
        <v>55</v>
      </c>
      <c r="J17" s="41" t="s">
        <v>54</v>
      </c>
      <c r="K17" s="23"/>
      <c r="L17" s="40" t="s">
        <v>55</v>
      </c>
      <c r="M17" s="41" t="s">
        <v>54</v>
      </c>
      <c r="N17" s="23"/>
      <c r="O17" s="40" t="s">
        <v>55</v>
      </c>
      <c r="P17" s="41" t="s">
        <v>54</v>
      </c>
    </row>
    <row r="18" spans="1:16" ht="20.100000000000001" customHeight="1" x14ac:dyDescent="0.25">
      <c r="A18" s="19" t="s">
        <v>9</v>
      </c>
      <c r="B18" s="33">
        <f>P11</f>
        <v>75</v>
      </c>
      <c r="C18" s="20">
        <v>50</v>
      </c>
      <c r="D18" s="20">
        <v>60</v>
      </c>
      <c r="E18" s="20">
        <v>0</v>
      </c>
      <c r="F18" s="20">
        <v>80</v>
      </c>
      <c r="G18"/>
      <c r="H18"/>
      <c r="I18" s="37">
        <v>14</v>
      </c>
      <c r="J18" s="21">
        <v>12</v>
      </c>
      <c r="K18" s="38"/>
      <c r="L18" s="37">
        <v>4</v>
      </c>
      <c r="M18" s="21">
        <v>5</v>
      </c>
      <c r="N18" s="38"/>
      <c r="O18" s="37">
        <f t="shared" ref="O18:P23" si="3">I18-L18</f>
        <v>10</v>
      </c>
      <c r="P18" s="21">
        <f t="shared" si="3"/>
        <v>7</v>
      </c>
    </row>
    <row r="19" spans="1:16" ht="20.100000000000001" customHeight="1" x14ac:dyDescent="0.25">
      <c r="A19" s="19" t="s">
        <v>47</v>
      </c>
      <c r="B19" s="33">
        <f>P12</f>
        <v>75</v>
      </c>
      <c r="C19" s="20">
        <v>80</v>
      </c>
      <c r="D19" s="20">
        <v>70</v>
      </c>
      <c r="E19" s="20">
        <v>96</v>
      </c>
      <c r="F19" s="20">
        <v>80</v>
      </c>
      <c r="G19"/>
      <c r="H19"/>
      <c r="I19" s="37">
        <v>14</v>
      </c>
      <c r="J19" s="21">
        <v>13</v>
      </c>
      <c r="K19" s="38"/>
      <c r="L19" s="37">
        <v>5</v>
      </c>
      <c r="M19" s="21">
        <v>7</v>
      </c>
      <c r="N19" s="38"/>
      <c r="O19" s="37">
        <f t="shared" si="3"/>
        <v>9</v>
      </c>
      <c r="P19" s="21">
        <f t="shared" si="3"/>
        <v>6</v>
      </c>
    </row>
    <row r="20" spans="1:16" ht="20.100000000000001" customHeight="1" x14ac:dyDescent="0.2">
      <c r="A20" s="6"/>
      <c r="B20" s="6"/>
      <c r="C20" s="6"/>
      <c r="D20" s="6"/>
      <c r="E20"/>
      <c r="F20"/>
      <c r="G20"/>
      <c r="H20"/>
      <c r="I20" s="37">
        <v>16</v>
      </c>
      <c r="J20" s="21">
        <v>12</v>
      </c>
      <c r="K20" s="38"/>
      <c r="L20" s="37">
        <v>8</v>
      </c>
      <c r="M20" s="21">
        <v>7</v>
      </c>
      <c r="N20" s="38"/>
      <c r="O20" s="37">
        <f t="shared" si="3"/>
        <v>8</v>
      </c>
      <c r="P20" s="21">
        <f t="shared" si="3"/>
        <v>5</v>
      </c>
    </row>
    <row r="21" spans="1:16" ht="20.100000000000001" customHeight="1" x14ac:dyDescent="0.2">
      <c r="A21" s="6"/>
      <c r="B21" s="6"/>
      <c r="C21" s="6"/>
      <c r="D21" s="6"/>
      <c r="E21"/>
      <c r="F21"/>
      <c r="G21"/>
      <c r="H21"/>
      <c r="I21" s="37">
        <v>20</v>
      </c>
      <c r="J21" s="21">
        <v>14</v>
      </c>
      <c r="K21" s="38"/>
      <c r="L21" s="37">
        <v>12</v>
      </c>
      <c r="M21" s="21">
        <v>3</v>
      </c>
      <c r="N21" s="38"/>
      <c r="O21" s="37">
        <f t="shared" si="3"/>
        <v>8</v>
      </c>
      <c r="P21" s="21">
        <f t="shared" si="3"/>
        <v>11</v>
      </c>
    </row>
    <row r="22" spans="1:16" ht="15.75" x14ac:dyDescent="0.2">
      <c r="A22" s="6"/>
      <c r="B22" s="6"/>
      <c r="C22" s="6"/>
      <c r="D22" s="6"/>
      <c r="E22"/>
      <c r="F22"/>
      <c r="G22"/>
      <c r="H22"/>
      <c r="I22" s="37">
        <v>18</v>
      </c>
      <c r="J22" s="21">
        <v>12</v>
      </c>
      <c r="K22" s="38"/>
      <c r="L22" s="37">
        <v>13</v>
      </c>
      <c r="M22" s="21">
        <v>9</v>
      </c>
      <c r="N22" s="38"/>
      <c r="O22" s="37">
        <f t="shared" si="3"/>
        <v>5</v>
      </c>
      <c r="P22" s="21">
        <f t="shared" si="3"/>
        <v>3</v>
      </c>
    </row>
    <row r="23" spans="1:16" ht="15.75" x14ac:dyDescent="0.2">
      <c r="I23" s="37">
        <v>18</v>
      </c>
      <c r="J23" s="21">
        <v>12</v>
      </c>
      <c r="K23" s="38"/>
      <c r="L23" s="37">
        <v>14</v>
      </c>
      <c r="M23" s="21">
        <v>9</v>
      </c>
      <c r="N23" s="38"/>
      <c r="O23" s="37">
        <f t="shared" si="3"/>
        <v>4</v>
      </c>
      <c r="P23" s="21">
        <f t="shared" si="3"/>
        <v>3</v>
      </c>
    </row>
    <row r="24" spans="1:16" x14ac:dyDescent="0.2">
      <c r="L24" s="35"/>
      <c r="O24" s="36"/>
    </row>
    <row r="68" spans="3:7" ht="15.75" x14ac:dyDescent="0.2">
      <c r="C68" s="43" t="s">
        <v>15</v>
      </c>
      <c r="D68" s="7" t="s">
        <v>20</v>
      </c>
      <c r="E68" s="42" t="s">
        <v>59</v>
      </c>
      <c r="F68" s="42" t="s">
        <v>58</v>
      </c>
      <c r="G68" s="42" t="s">
        <v>57</v>
      </c>
    </row>
    <row r="69" spans="3:7" ht="15.75" x14ac:dyDescent="0.25">
      <c r="D69" s="19" t="s">
        <v>7</v>
      </c>
      <c r="E69" s="30">
        <v>12</v>
      </c>
      <c r="F69" s="30">
        <v>7</v>
      </c>
      <c r="G69" s="30">
        <v>5</v>
      </c>
    </row>
    <row r="70" spans="3:7" ht="15.75" x14ac:dyDescent="0.25">
      <c r="D70" s="19" t="s">
        <v>8</v>
      </c>
      <c r="E70" s="30">
        <v>14</v>
      </c>
      <c r="F70" s="30">
        <v>3</v>
      </c>
      <c r="G70" s="30">
        <v>11</v>
      </c>
    </row>
    <row r="71" spans="3:7" ht="15.75" x14ac:dyDescent="0.25">
      <c r="D71" s="19" t="s">
        <v>9</v>
      </c>
      <c r="E71" s="30">
        <v>12</v>
      </c>
      <c r="F71" s="30">
        <v>9</v>
      </c>
      <c r="G71" s="30">
        <v>3</v>
      </c>
    </row>
    <row r="72" spans="3:7" ht="15.75" x14ac:dyDescent="0.25">
      <c r="D72" s="19" t="s">
        <v>47</v>
      </c>
      <c r="E72" s="30">
        <v>12</v>
      </c>
      <c r="F72" s="30">
        <v>9</v>
      </c>
      <c r="G72" s="30">
        <v>3</v>
      </c>
    </row>
    <row r="74" spans="3:7" ht="15.75" x14ac:dyDescent="0.2">
      <c r="C74" s="44" t="s">
        <v>16</v>
      </c>
      <c r="D74" s="7" t="s">
        <v>20</v>
      </c>
      <c r="E74" s="45" t="s">
        <v>59</v>
      </c>
      <c r="F74" s="45" t="s">
        <v>58</v>
      </c>
      <c r="G74" s="45" t="s">
        <v>57</v>
      </c>
    </row>
    <row r="75" spans="3:7" ht="15.75" x14ac:dyDescent="0.25">
      <c r="D75" s="19" t="s">
        <v>7</v>
      </c>
      <c r="E75" s="30">
        <v>16</v>
      </c>
      <c r="F75" s="37">
        <v>8</v>
      </c>
      <c r="G75" s="37">
        <v>8</v>
      </c>
    </row>
    <row r="76" spans="3:7" ht="15.75" x14ac:dyDescent="0.25">
      <c r="D76" s="19" t="s">
        <v>8</v>
      </c>
      <c r="E76" s="30">
        <v>20</v>
      </c>
      <c r="F76" s="37">
        <v>12</v>
      </c>
      <c r="G76" s="37">
        <v>8</v>
      </c>
    </row>
    <row r="77" spans="3:7" ht="15.75" x14ac:dyDescent="0.25">
      <c r="D77" s="19" t="s">
        <v>9</v>
      </c>
      <c r="E77" s="30">
        <v>18</v>
      </c>
      <c r="F77" s="37">
        <v>13</v>
      </c>
      <c r="G77" s="37">
        <v>5</v>
      </c>
    </row>
    <row r="78" spans="3:7" ht="15.75" x14ac:dyDescent="0.25">
      <c r="D78" s="19" t="s">
        <v>47</v>
      </c>
      <c r="E78" s="30">
        <v>18</v>
      </c>
      <c r="F78" s="37">
        <v>14</v>
      </c>
      <c r="G78" s="37">
        <v>4</v>
      </c>
    </row>
  </sheetData>
  <mergeCells count="6">
    <mergeCell ref="O5:P5"/>
    <mergeCell ref="I16:J16"/>
    <mergeCell ref="D2:I2"/>
    <mergeCell ref="C5:D5"/>
    <mergeCell ref="I5:J5"/>
    <mergeCell ref="L5:M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topLeftCell="A13" workbookViewId="0">
      <selection activeCell="I23" sqref="I23"/>
    </sheetView>
  </sheetViews>
  <sheetFormatPr defaultRowHeight="14.25" x14ac:dyDescent="0.2"/>
  <cols>
    <col min="1" max="1" width="13.125" style="7" customWidth="1"/>
    <col min="2" max="3" width="9" style="7"/>
    <col min="4" max="4" width="15" style="7" customWidth="1"/>
    <col min="5" max="5" width="13.75" style="8" customWidth="1"/>
    <col min="6" max="6" width="10.25" style="8" customWidth="1"/>
    <col min="7" max="7" width="11.25" style="8" customWidth="1"/>
    <col min="8" max="8" width="11.75" style="8" customWidth="1"/>
    <col min="9" max="10" width="11" style="8" customWidth="1"/>
    <col min="11" max="11" width="6.75" style="8" customWidth="1"/>
    <col min="12" max="12" width="22.75" style="8" customWidth="1"/>
    <col min="13" max="13" width="14" style="8" customWidth="1"/>
    <col min="14" max="14" width="13.625" style="8" customWidth="1"/>
    <col min="15" max="15" width="14.5" customWidth="1"/>
    <col min="16" max="16" width="12.875" customWidth="1"/>
    <col min="17" max="17" width="12.5" customWidth="1"/>
    <col min="18" max="18" width="11.875" customWidth="1"/>
    <col min="20" max="20" width="13.125" customWidth="1"/>
    <col min="21" max="21" width="10.5" customWidth="1"/>
  </cols>
  <sheetData>
    <row r="2" spans="1:18" ht="15" x14ac:dyDescent="0.2">
      <c r="B2" s="18" t="s">
        <v>61</v>
      </c>
      <c r="D2" s="134" t="s">
        <v>62</v>
      </c>
      <c r="E2" s="134"/>
      <c r="F2" s="134"/>
      <c r="G2" s="134"/>
      <c r="H2" s="134"/>
      <c r="I2" s="134"/>
      <c r="J2" s="106"/>
    </row>
    <row r="3" spans="1:18" ht="20.100000000000001" customHeight="1" x14ac:dyDescent="0.2"/>
    <row r="4" spans="1:18" ht="20.100000000000001" customHeight="1" x14ac:dyDescent="0.2"/>
    <row r="5" spans="1:18" ht="20.100000000000001" customHeight="1" x14ac:dyDescent="0.2">
      <c r="A5" s="28"/>
      <c r="B5" s="28"/>
      <c r="C5" s="135" t="s">
        <v>63</v>
      </c>
      <c r="D5" s="135"/>
      <c r="E5" s="39" t="s">
        <v>59</v>
      </c>
      <c r="F5" s="39"/>
      <c r="G5" s="7" t="s">
        <v>65</v>
      </c>
      <c r="H5" s="7" t="s">
        <v>65</v>
      </c>
      <c r="L5"/>
      <c r="M5" s="136" t="s">
        <v>64</v>
      </c>
      <c r="N5" s="136"/>
      <c r="O5" s="136"/>
      <c r="P5" s="136"/>
      <c r="Q5" s="8"/>
      <c r="R5" s="8"/>
    </row>
    <row r="6" spans="1:18" ht="20.100000000000001" customHeight="1" x14ac:dyDescent="0.2">
      <c r="A6" s="28" t="s">
        <v>20</v>
      </c>
      <c r="B6"/>
      <c r="C6" s="24" t="s">
        <v>16</v>
      </c>
      <c r="D6" s="10" t="s">
        <v>15</v>
      </c>
      <c r="E6" s="24" t="s">
        <v>55</v>
      </c>
      <c r="F6" s="10" t="s">
        <v>54</v>
      </c>
      <c r="G6" s="24" t="s">
        <v>55</v>
      </c>
      <c r="H6" s="10" t="s">
        <v>54</v>
      </c>
      <c r="I6" s="10" t="s">
        <v>60</v>
      </c>
      <c r="J6" s="10"/>
      <c r="K6"/>
      <c r="L6" s="43" t="s">
        <v>15</v>
      </c>
      <c r="M6" s="22">
        <v>2016</v>
      </c>
      <c r="N6" s="22">
        <v>2017</v>
      </c>
      <c r="O6" s="22">
        <v>2018</v>
      </c>
      <c r="P6" s="22">
        <v>2019</v>
      </c>
      <c r="Q6" s="22"/>
      <c r="R6" s="8"/>
    </row>
    <row r="7" spans="1:18" ht="20.100000000000001" customHeight="1" x14ac:dyDescent="0.2">
      <c r="A7" s="22" t="s">
        <v>8</v>
      </c>
      <c r="B7" s="17"/>
      <c r="C7" s="55">
        <f>N35</f>
        <v>88</v>
      </c>
      <c r="D7" s="54">
        <f>N17</f>
        <v>87</v>
      </c>
      <c r="E7" s="50">
        <v>13</v>
      </c>
      <c r="F7" s="49">
        <v>9</v>
      </c>
      <c r="G7" s="51">
        <f t="shared" ref="G7:H9" si="0">C7/E7</f>
        <v>6.7692307692307692</v>
      </c>
      <c r="H7" s="104">
        <f t="shared" si="0"/>
        <v>9.6666666666666661</v>
      </c>
      <c r="I7" s="25">
        <v>4</v>
      </c>
      <c r="J7" s="109">
        <f>D7/I7</f>
        <v>21.75</v>
      </c>
      <c r="K7" s="27">
        <v>1</v>
      </c>
      <c r="L7" s="62"/>
      <c r="M7" s="60">
        <v>25</v>
      </c>
      <c r="N7" s="60">
        <v>16</v>
      </c>
      <c r="O7" s="61">
        <v>30</v>
      </c>
      <c r="P7" s="61">
        <v>7</v>
      </c>
      <c r="R7" s="8"/>
    </row>
    <row r="8" spans="1:18" ht="20.100000000000001" customHeight="1" x14ac:dyDescent="0.2">
      <c r="A8" s="22" t="s">
        <v>9</v>
      </c>
      <c r="B8" s="17"/>
      <c r="C8" s="55">
        <f>O35</f>
        <v>155</v>
      </c>
      <c r="D8" s="54">
        <f>O17</f>
        <v>109</v>
      </c>
      <c r="E8" s="50">
        <v>12</v>
      </c>
      <c r="F8" s="49">
        <v>8</v>
      </c>
      <c r="G8" s="51">
        <f t="shared" si="0"/>
        <v>12.916666666666666</v>
      </c>
      <c r="H8" s="104">
        <f t="shared" si="0"/>
        <v>13.625</v>
      </c>
      <c r="I8" s="25">
        <v>8</v>
      </c>
      <c r="J8" s="109">
        <f>D8/I8</f>
        <v>13.625</v>
      </c>
      <c r="K8" s="27">
        <v>2</v>
      </c>
      <c r="L8" s="46"/>
      <c r="M8" s="60"/>
      <c r="N8" s="27">
        <v>1</v>
      </c>
      <c r="O8" s="30">
        <v>0</v>
      </c>
      <c r="P8" s="30">
        <v>0</v>
      </c>
      <c r="R8" s="8"/>
    </row>
    <row r="9" spans="1:18" ht="20.100000000000001" customHeight="1" x14ac:dyDescent="0.2">
      <c r="A9" s="22" t="s">
        <v>47</v>
      </c>
      <c r="B9" s="17"/>
      <c r="C9" s="55">
        <f>P35</f>
        <v>141</v>
      </c>
      <c r="D9" s="54">
        <f>P17</f>
        <v>87</v>
      </c>
      <c r="E9" s="50">
        <v>12</v>
      </c>
      <c r="F9" s="49">
        <v>8</v>
      </c>
      <c r="G9" s="51">
        <f t="shared" si="0"/>
        <v>11.75</v>
      </c>
      <c r="H9" s="104">
        <f t="shared" si="0"/>
        <v>10.875</v>
      </c>
      <c r="I9" s="107">
        <v>17</v>
      </c>
      <c r="J9" s="109">
        <f>D9/I9</f>
        <v>5.117647058823529</v>
      </c>
      <c r="K9" s="27">
        <v>3</v>
      </c>
      <c r="L9" s="46"/>
      <c r="M9" s="60"/>
      <c r="N9" s="27">
        <v>0</v>
      </c>
      <c r="O9" s="30">
        <v>0</v>
      </c>
      <c r="P9" s="30">
        <v>1</v>
      </c>
      <c r="R9" s="8"/>
    </row>
    <row r="10" spans="1:18" ht="20.100000000000001" customHeight="1" x14ac:dyDescent="0.2">
      <c r="K10" s="27">
        <v>4</v>
      </c>
      <c r="L10" s="46"/>
      <c r="M10" s="60"/>
      <c r="N10" s="27">
        <v>0</v>
      </c>
      <c r="O10" s="30">
        <v>0</v>
      </c>
      <c r="P10" s="30">
        <v>1</v>
      </c>
      <c r="R10" s="8"/>
    </row>
    <row r="11" spans="1:18" ht="20.100000000000001" customHeight="1" x14ac:dyDescent="0.2">
      <c r="K11" s="27">
        <v>5</v>
      </c>
      <c r="L11" s="46"/>
      <c r="M11" s="60">
        <v>15</v>
      </c>
      <c r="N11" s="27">
        <v>14</v>
      </c>
      <c r="O11" s="30">
        <v>18</v>
      </c>
      <c r="P11" s="30">
        <v>13</v>
      </c>
      <c r="R11" s="8"/>
    </row>
    <row r="12" spans="1:18" ht="20.100000000000001" customHeight="1" x14ac:dyDescent="0.2">
      <c r="K12" s="27">
        <v>6</v>
      </c>
      <c r="L12" s="46"/>
      <c r="M12" s="60">
        <v>18</v>
      </c>
      <c r="N12" s="27">
        <v>15</v>
      </c>
      <c r="O12" s="30">
        <v>23</v>
      </c>
      <c r="P12" s="30">
        <v>31</v>
      </c>
      <c r="R12" s="8"/>
    </row>
    <row r="13" spans="1:18" ht="20.100000000000001" customHeight="1" x14ac:dyDescent="0.2">
      <c r="A13" s="28"/>
      <c r="B13" s="11"/>
      <c r="C13" s="11"/>
      <c r="D13" s="11"/>
      <c r="E13"/>
      <c r="F13" s="11"/>
      <c r="G13" s="11"/>
      <c r="H13"/>
      <c r="I13"/>
      <c r="J13"/>
      <c r="K13" s="27">
        <v>7</v>
      </c>
      <c r="L13" s="46"/>
      <c r="M13" s="60">
        <v>3</v>
      </c>
      <c r="N13" s="27">
        <v>3</v>
      </c>
      <c r="O13" s="27">
        <v>16</v>
      </c>
      <c r="P13" s="27">
        <v>18</v>
      </c>
    </row>
    <row r="14" spans="1:18" ht="20.100000000000001" customHeight="1" x14ac:dyDescent="0.2">
      <c r="A14" s="28"/>
      <c r="B14" s="28"/>
      <c r="C14" s="28"/>
      <c r="D14" s="28"/>
      <c r="E14"/>
      <c r="F14"/>
      <c r="G14"/>
      <c r="H14"/>
      <c r="I14"/>
      <c r="J14"/>
      <c r="K14" s="27">
        <v>8</v>
      </c>
      <c r="L14" s="46"/>
      <c r="M14" s="60">
        <v>7</v>
      </c>
      <c r="N14" s="27">
        <v>14</v>
      </c>
      <c r="O14" s="27">
        <v>3</v>
      </c>
      <c r="P14" s="27">
        <v>16</v>
      </c>
    </row>
    <row r="15" spans="1:18" ht="20.100000000000001" customHeight="1" x14ac:dyDescent="0.2">
      <c r="A15" s="28"/>
      <c r="B15" s="28"/>
      <c r="C15" s="28"/>
      <c r="D15" s="28"/>
      <c r="E15"/>
      <c r="F15"/>
      <c r="G15"/>
      <c r="H15"/>
      <c r="I15"/>
      <c r="J15"/>
      <c r="K15" s="27">
        <v>9</v>
      </c>
      <c r="L15" s="53"/>
      <c r="M15" s="60">
        <v>28</v>
      </c>
      <c r="N15" s="27">
        <v>24</v>
      </c>
      <c r="O15" s="103">
        <v>19</v>
      </c>
      <c r="P15" s="103">
        <v>18</v>
      </c>
    </row>
    <row r="16" spans="1:18" ht="20.100000000000001" customHeight="1" x14ac:dyDescent="0.2">
      <c r="A16" s="28"/>
      <c r="B16" s="28"/>
      <c r="C16" s="28"/>
      <c r="D16" s="28"/>
      <c r="E16"/>
      <c r="F16"/>
      <c r="G16"/>
      <c r="H16"/>
      <c r="I16"/>
      <c r="J16"/>
      <c r="K16" s="27"/>
      <c r="L16" s="46"/>
      <c r="M16" s="63"/>
      <c r="N16" s="27"/>
      <c r="O16" s="27"/>
      <c r="P16" s="27"/>
    </row>
    <row r="17" spans="1:19" ht="20.100000000000001" customHeight="1" x14ac:dyDescent="0.2">
      <c r="A17" s="28"/>
      <c r="B17" s="28"/>
      <c r="C17" s="28"/>
      <c r="D17" s="28"/>
      <c r="E17"/>
      <c r="F17"/>
      <c r="G17"/>
      <c r="H17"/>
      <c r="I17"/>
      <c r="J17"/>
      <c r="K17" s="27"/>
      <c r="M17" s="56">
        <f>SUM(M7:M16)</f>
        <v>96</v>
      </c>
      <c r="N17" s="56">
        <f>SUM(N7:N15)</f>
        <v>87</v>
      </c>
      <c r="O17" s="56">
        <f>SUM(O7:O15)</f>
        <v>109</v>
      </c>
      <c r="P17" s="56">
        <f>SUM(P7:P14)</f>
        <v>87</v>
      </c>
    </row>
    <row r="18" spans="1:19" ht="20.100000000000001" customHeight="1" x14ac:dyDescent="0.25">
      <c r="A18" s="19" t="s">
        <v>6</v>
      </c>
      <c r="B18" s="19" t="s">
        <v>1</v>
      </c>
      <c r="C18" s="19" t="s">
        <v>2</v>
      </c>
      <c r="D18" s="19" t="s">
        <v>3</v>
      </c>
      <c r="E18" s="19" t="s">
        <v>4</v>
      </c>
      <c r="F18" s="19" t="s">
        <v>108</v>
      </c>
      <c r="G18"/>
      <c r="H18"/>
      <c r="I18"/>
      <c r="J18"/>
      <c r="K18" s="27"/>
      <c r="M18" s="135" t="s">
        <v>64</v>
      </c>
      <c r="N18" s="135"/>
      <c r="O18" s="135"/>
      <c r="P18" s="135"/>
    </row>
    <row r="19" spans="1:19" ht="20.100000000000001" customHeight="1" x14ac:dyDescent="0.25">
      <c r="A19" s="19" t="s">
        <v>8</v>
      </c>
      <c r="B19" s="58">
        <f>O39</f>
        <v>9.6666666666666661</v>
      </c>
      <c r="C19" s="19">
        <v>3</v>
      </c>
      <c r="D19" s="19">
        <v>3</v>
      </c>
      <c r="E19" s="19">
        <v>0</v>
      </c>
      <c r="F19" s="19">
        <v>10</v>
      </c>
      <c r="G19"/>
      <c r="H19"/>
      <c r="I19"/>
      <c r="J19"/>
      <c r="K19" s="27"/>
      <c r="L19" s="44" t="s">
        <v>16</v>
      </c>
      <c r="M19" s="22">
        <v>2016</v>
      </c>
      <c r="N19" s="22">
        <v>2017</v>
      </c>
      <c r="O19" s="22">
        <v>2018</v>
      </c>
      <c r="P19" s="22">
        <v>2019</v>
      </c>
    </row>
    <row r="20" spans="1:19" ht="20.100000000000001" customHeight="1" x14ac:dyDescent="0.25">
      <c r="A20" s="19" t="s">
        <v>9</v>
      </c>
      <c r="B20" s="58">
        <f>O40</f>
        <v>13.625</v>
      </c>
      <c r="C20" s="19">
        <v>10</v>
      </c>
      <c r="D20" s="19">
        <v>5</v>
      </c>
      <c r="E20" s="19">
        <v>0</v>
      </c>
      <c r="F20" s="19">
        <v>15</v>
      </c>
      <c r="G20"/>
      <c r="H20"/>
      <c r="I20"/>
      <c r="J20"/>
      <c r="K20" s="27">
        <v>1</v>
      </c>
      <c r="L20" s="46"/>
      <c r="M20" s="63"/>
      <c r="N20" s="27">
        <v>1</v>
      </c>
      <c r="O20" s="27">
        <v>3</v>
      </c>
      <c r="P20" s="27">
        <v>22</v>
      </c>
    </row>
    <row r="21" spans="1:19" ht="20.100000000000001" customHeight="1" x14ac:dyDescent="0.25">
      <c r="A21" s="19" t="s">
        <v>47</v>
      </c>
      <c r="B21" s="58">
        <f>O41</f>
        <v>10.875</v>
      </c>
      <c r="C21" s="19">
        <v>15</v>
      </c>
      <c r="D21" s="19">
        <v>5</v>
      </c>
      <c r="E21" s="20">
        <v>2</v>
      </c>
      <c r="F21" s="19">
        <v>12</v>
      </c>
      <c r="G21"/>
      <c r="H21"/>
      <c r="I21"/>
      <c r="J21"/>
      <c r="K21" s="27">
        <v>2</v>
      </c>
      <c r="L21" s="46"/>
      <c r="M21" s="63"/>
      <c r="N21" s="27">
        <v>5</v>
      </c>
      <c r="O21" s="27">
        <v>12</v>
      </c>
      <c r="P21" s="27">
        <v>4</v>
      </c>
    </row>
    <row r="22" spans="1:19" ht="20.100000000000001" customHeight="1" x14ac:dyDescent="0.2">
      <c r="A22" s="28"/>
      <c r="B22" s="28"/>
      <c r="C22" s="28"/>
      <c r="D22" s="28"/>
      <c r="E22"/>
      <c r="F22"/>
      <c r="G22"/>
      <c r="H22"/>
      <c r="I22"/>
      <c r="J22"/>
      <c r="K22" s="27">
        <v>3</v>
      </c>
      <c r="L22" s="46"/>
      <c r="M22" s="63"/>
      <c r="N22" s="27">
        <v>10</v>
      </c>
      <c r="O22" s="27">
        <v>25</v>
      </c>
      <c r="P22" s="27">
        <v>5</v>
      </c>
    </row>
    <row r="23" spans="1:19" ht="20.100000000000001" customHeight="1" x14ac:dyDescent="0.2">
      <c r="A23" s="28"/>
      <c r="B23" s="28"/>
      <c r="C23" s="28"/>
      <c r="D23" s="28"/>
      <c r="E23"/>
      <c r="F23"/>
      <c r="G23"/>
      <c r="H23"/>
      <c r="I23"/>
      <c r="J23"/>
      <c r="K23" s="27">
        <v>4</v>
      </c>
      <c r="L23" s="46"/>
      <c r="M23" s="63"/>
      <c r="N23" s="27">
        <v>10</v>
      </c>
      <c r="O23" s="27">
        <v>20</v>
      </c>
      <c r="P23" s="27">
        <v>26</v>
      </c>
    </row>
    <row r="24" spans="1:19" ht="15" x14ac:dyDescent="0.2">
      <c r="A24" s="28"/>
      <c r="B24" s="28"/>
      <c r="C24" s="28"/>
      <c r="D24" s="28"/>
      <c r="E24"/>
      <c r="F24"/>
      <c r="G24"/>
      <c r="H24"/>
      <c r="I24"/>
      <c r="J24"/>
      <c r="K24" s="27">
        <v>5</v>
      </c>
      <c r="L24" s="46"/>
      <c r="M24" s="63"/>
      <c r="N24" s="27">
        <v>2</v>
      </c>
      <c r="O24" s="27">
        <v>10</v>
      </c>
      <c r="P24" s="27">
        <v>2</v>
      </c>
    </row>
    <row r="25" spans="1:19" ht="15" x14ac:dyDescent="0.2">
      <c r="I25"/>
      <c r="J25"/>
      <c r="K25" s="27">
        <v>6</v>
      </c>
      <c r="L25" s="46"/>
      <c r="M25" s="63"/>
      <c r="N25" s="27">
        <v>6</v>
      </c>
      <c r="O25" s="27">
        <v>20</v>
      </c>
      <c r="P25" s="27">
        <v>22</v>
      </c>
    </row>
    <row r="26" spans="1:19" ht="15" x14ac:dyDescent="0.2">
      <c r="K26" s="27">
        <v>7</v>
      </c>
      <c r="L26" s="46"/>
      <c r="M26" s="63"/>
      <c r="N26" s="27">
        <v>0</v>
      </c>
      <c r="O26" s="27">
        <v>30</v>
      </c>
      <c r="P26" s="48">
        <v>3</v>
      </c>
    </row>
    <row r="27" spans="1:19" ht="15" x14ac:dyDescent="0.2">
      <c r="K27" s="27">
        <v>8</v>
      </c>
      <c r="L27" s="46"/>
      <c r="M27" s="63"/>
      <c r="N27" s="27">
        <v>9</v>
      </c>
      <c r="O27" s="27">
        <v>26</v>
      </c>
      <c r="P27" s="27">
        <v>21</v>
      </c>
    </row>
    <row r="28" spans="1:19" ht="15" x14ac:dyDescent="0.2">
      <c r="K28" s="27">
        <v>9</v>
      </c>
      <c r="L28" s="46"/>
      <c r="M28" s="63"/>
      <c r="N28" s="27">
        <v>11</v>
      </c>
      <c r="O28" s="27">
        <v>2</v>
      </c>
      <c r="P28" s="27">
        <v>24</v>
      </c>
    </row>
    <row r="29" spans="1:19" ht="15" x14ac:dyDescent="0.2">
      <c r="K29" s="27">
        <v>10</v>
      </c>
      <c r="L29" s="46"/>
      <c r="M29" s="63"/>
      <c r="N29" s="30">
        <v>22</v>
      </c>
      <c r="O29" s="30">
        <v>0</v>
      </c>
      <c r="P29" s="30">
        <v>9</v>
      </c>
      <c r="R29" s="8"/>
      <c r="S29" s="30"/>
    </row>
    <row r="30" spans="1:19" ht="15" x14ac:dyDescent="0.2">
      <c r="K30" s="27">
        <v>11</v>
      </c>
      <c r="L30" s="46"/>
      <c r="M30" s="63"/>
      <c r="N30" s="30">
        <v>2</v>
      </c>
      <c r="O30" s="30">
        <v>2</v>
      </c>
      <c r="P30" s="30">
        <v>0</v>
      </c>
      <c r="R30" s="8"/>
      <c r="S30" s="30"/>
    </row>
    <row r="31" spans="1:19" ht="15" x14ac:dyDescent="0.2">
      <c r="K31" s="27">
        <v>12</v>
      </c>
      <c r="L31" s="46"/>
      <c r="M31" s="63"/>
      <c r="N31" s="30">
        <v>3</v>
      </c>
      <c r="O31" s="30">
        <v>5</v>
      </c>
      <c r="P31" s="30">
        <v>3</v>
      </c>
      <c r="R31" s="8"/>
      <c r="S31" s="30"/>
    </row>
    <row r="32" spans="1:19" ht="15" x14ac:dyDescent="0.2">
      <c r="K32" s="30">
        <v>13</v>
      </c>
      <c r="L32" s="53"/>
      <c r="M32" s="64"/>
      <c r="N32" s="30">
        <v>7</v>
      </c>
      <c r="O32" s="52"/>
      <c r="P32" s="52"/>
      <c r="R32" s="8"/>
      <c r="S32" s="30"/>
    </row>
    <row r="33" spans="11:19" x14ac:dyDescent="0.2">
      <c r="O33" s="8"/>
      <c r="P33" s="8"/>
      <c r="Q33" s="8"/>
      <c r="R33" s="8"/>
      <c r="S33" s="30"/>
    </row>
    <row r="34" spans="11:19" x14ac:dyDescent="0.2">
      <c r="O34" s="8"/>
      <c r="P34" s="8"/>
      <c r="Q34" s="8"/>
      <c r="R34" s="8"/>
      <c r="S34" s="8"/>
    </row>
    <row r="35" spans="11:19" ht="15.75" x14ac:dyDescent="0.25">
      <c r="M35" s="47">
        <f>SUM(M20:M34)</f>
        <v>0</v>
      </c>
      <c r="N35" s="47">
        <f>SUM(N20:N32)</f>
        <v>88</v>
      </c>
      <c r="O35" s="47">
        <f>SUM(O20:O31)</f>
        <v>155</v>
      </c>
      <c r="P35" s="47">
        <f>SUM(P20:P31)</f>
        <v>141</v>
      </c>
      <c r="Q35" s="8"/>
      <c r="R35" s="8"/>
    </row>
    <row r="36" spans="11:19" ht="15.75" x14ac:dyDescent="0.2">
      <c r="O36" s="8"/>
      <c r="P36" s="8"/>
      <c r="Q36" s="8"/>
      <c r="R36" s="8"/>
      <c r="S36" s="37"/>
    </row>
    <row r="37" spans="11:19" ht="15.75" x14ac:dyDescent="0.2">
      <c r="K37" s="57" t="s">
        <v>15</v>
      </c>
      <c r="L37" s="22" t="s">
        <v>20</v>
      </c>
      <c r="M37" s="22" t="s">
        <v>66</v>
      </c>
      <c r="N37" s="39" t="s">
        <v>59</v>
      </c>
      <c r="O37" s="22" t="s">
        <v>67</v>
      </c>
      <c r="Q37" s="8"/>
      <c r="R37" s="8"/>
      <c r="S37" s="37"/>
    </row>
    <row r="38" spans="11:19" ht="15.75" x14ac:dyDescent="0.2">
      <c r="L38" s="22">
        <v>2016</v>
      </c>
      <c r="M38" s="22">
        <f>M17</f>
        <v>96</v>
      </c>
      <c r="N38"/>
      <c r="Q38" s="8"/>
      <c r="R38" s="8"/>
      <c r="S38" s="37"/>
    </row>
    <row r="39" spans="11:19" ht="15.75" x14ac:dyDescent="0.25">
      <c r="L39" s="22">
        <v>2017</v>
      </c>
      <c r="M39" s="22">
        <f>N17</f>
        <v>87</v>
      </c>
      <c r="N39" s="21">
        <v>9</v>
      </c>
      <c r="O39" s="58">
        <f>M39/N39</f>
        <v>9.6666666666666661</v>
      </c>
      <c r="Q39" s="8"/>
      <c r="R39" s="8"/>
      <c r="S39" s="37"/>
    </row>
    <row r="40" spans="11:19" ht="15.75" x14ac:dyDescent="0.25">
      <c r="L40" s="22">
        <v>2018</v>
      </c>
      <c r="M40" s="22">
        <f>O17</f>
        <v>109</v>
      </c>
      <c r="N40" s="21">
        <v>8</v>
      </c>
      <c r="O40" s="58">
        <f>M40/N40</f>
        <v>13.625</v>
      </c>
      <c r="Q40" s="8"/>
      <c r="R40" s="8"/>
      <c r="S40" s="8"/>
    </row>
    <row r="41" spans="11:19" ht="15.75" x14ac:dyDescent="0.25">
      <c r="L41" s="22">
        <v>2019</v>
      </c>
      <c r="M41" s="22">
        <f>P17</f>
        <v>87</v>
      </c>
      <c r="N41" s="21">
        <v>8</v>
      </c>
      <c r="O41" s="58">
        <f>M41/N41</f>
        <v>10.875</v>
      </c>
    </row>
    <row r="42" spans="11:19" x14ac:dyDescent="0.2">
      <c r="N42"/>
    </row>
    <row r="43" spans="11:19" ht="15.75" x14ac:dyDescent="0.2">
      <c r="K43" s="44" t="s">
        <v>16</v>
      </c>
      <c r="L43" s="22" t="s">
        <v>20</v>
      </c>
      <c r="M43" s="22" t="s">
        <v>66</v>
      </c>
      <c r="N43" s="39" t="s">
        <v>59</v>
      </c>
      <c r="O43" s="22" t="s">
        <v>67</v>
      </c>
    </row>
    <row r="44" spans="11:19" ht="15.75" x14ac:dyDescent="0.2">
      <c r="L44" s="22">
        <v>2016</v>
      </c>
      <c r="M44" s="22">
        <f>M35</f>
        <v>0</v>
      </c>
      <c r="N44"/>
    </row>
    <row r="45" spans="11:19" ht="15.75" x14ac:dyDescent="0.25">
      <c r="L45" s="22">
        <v>2017</v>
      </c>
      <c r="M45" s="22">
        <v>88</v>
      </c>
      <c r="N45" s="22">
        <v>13</v>
      </c>
      <c r="O45" s="58">
        <f>M45/N45</f>
        <v>6.7692307692307692</v>
      </c>
    </row>
    <row r="46" spans="11:19" ht="15.75" x14ac:dyDescent="0.25">
      <c r="L46" s="22">
        <v>2018</v>
      </c>
      <c r="M46" s="22">
        <v>155</v>
      </c>
      <c r="N46" s="22">
        <v>12</v>
      </c>
      <c r="O46" s="58">
        <f>M46/N46</f>
        <v>12.916666666666666</v>
      </c>
    </row>
    <row r="47" spans="11:19" ht="15.75" x14ac:dyDescent="0.25">
      <c r="L47" s="22">
        <v>2019</v>
      </c>
      <c r="M47" s="22">
        <v>141</v>
      </c>
      <c r="N47" s="22">
        <v>12</v>
      </c>
      <c r="O47" s="58">
        <f>M47/N47</f>
        <v>11.75</v>
      </c>
    </row>
  </sheetData>
  <mergeCells count="4">
    <mergeCell ref="D2:I2"/>
    <mergeCell ref="C5:D5"/>
    <mergeCell ref="M5:P5"/>
    <mergeCell ref="M18:P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opLeftCell="A13" workbookViewId="0">
      <selection activeCell="I10" sqref="I10"/>
    </sheetView>
  </sheetViews>
  <sheetFormatPr defaultRowHeight="14.25" x14ac:dyDescent="0.2"/>
  <cols>
    <col min="3" max="3" width="10" customWidth="1"/>
    <col min="4" max="4" width="8.25" customWidth="1"/>
    <col min="5" max="5" width="13.25" customWidth="1"/>
    <col min="6" max="6" width="14.5" customWidth="1"/>
    <col min="7" max="7" width="12.125" customWidth="1"/>
    <col min="12" max="12" width="9.375" bestFit="1" customWidth="1"/>
  </cols>
  <sheetData>
    <row r="2" spans="1:12" x14ac:dyDescent="0.2">
      <c r="D2" s="3" t="s">
        <v>68</v>
      </c>
      <c r="F2" s="137" t="s">
        <v>69</v>
      </c>
      <c r="G2" s="137"/>
      <c r="H2" s="137"/>
      <c r="I2" s="137"/>
      <c r="J2" s="137"/>
    </row>
    <row r="4" spans="1:12" x14ac:dyDescent="0.2">
      <c r="F4" s="110" t="s">
        <v>112</v>
      </c>
    </row>
    <row r="5" spans="1:12" x14ac:dyDescent="0.2">
      <c r="A5" s="59" t="s">
        <v>15</v>
      </c>
      <c r="B5" s="27" t="s">
        <v>6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J5" s="27"/>
      <c r="K5" s="27"/>
      <c r="L5" s="27"/>
    </row>
    <row r="6" spans="1:12" x14ac:dyDescent="0.2">
      <c r="B6" s="27" t="s">
        <v>7</v>
      </c>
      <c r="C6" s="4">
        <v>3.4</v>
      </c>
      <c r="D6" s="27">
        <v>3.5</v>
      </c>
      <c r="E6" s="27">
        <v>3.5</v>
      </c>
      <c r="F6" s="27">
        <v>0</v>
      </c>
      <c r="G6" s="27">
        <v>3.5</v>
      </c>
      <c r="J6" s="27"/>
      <c r="K6" s="27"/>
      <c r="L6" s="2"/>
    </row>
    <row r="7" spans="1:12" x14ac:dyDescent="0.2">
      <c r="B7" s="27" t="s">
        <v>8</v>
      </c>
      <c r="C7" s="4">
        <v>3.8</v>
      </c>
      <c r="D7" s="27">
        <v>3.5</v>
      </c>
      <c r="E7" s="27">
        <v>3.5</v>
      </c>
      <c r="F7" s="27">
        <v>0</v>
      </c>
      <c r="G7" s="27">
        <v>4</v>
      </c>
      <c r="J7" s="27"/>
      <c r="K7" s="27"/>
      <c r="L7" s="2"/>
    </row>
    <row r="8" spans="1:12" x14ac:dyDescent="0.2">
      <c r="B8" s="27" t="s">
        <v>9</v>
      </c>
      <c r="C8" s="4">
        <v>4.3</v>
      </c>
      <c r="D8" s="27">
        <v>4</v>
      </c>
      <c r="E8" s="27">
        <v>4</v>
      </c>
      <c r="F8" s="27">
        <v>3.28</v>
      </c>
      <c r="G8" s="27">
        <v>4.4000000000000004</v>
      </c>
      <c r="J8" s="27"/>
      <c r="K8" s="27"/>
      <c r="L8" s="2"/>
    </row>
  </sheetData>
  <mergeCells count="1">
    <mergeCell ref="F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J20" sqref="J20"/>
    </sheetView>
  </sheetViews>
  <sheetFormatPr defaultRowHeight="14.25" x14ac:dyDescent="0.2"/>
  <cols>
    <col min="3" max="3" width="10" customWidth="1"/>
    <col min="4" max="4" width="8.25" customWidth="1"/>
    <col min="5" max="5" width="13.25" customWidth="1"/>
    <col min="6" max="6" width="14.5" customWidth="1"/>
    <col min="7" max="7" width="12.125" customWidth="1"/>
    <col min="11" max="11" width="11.125" customWidth="1"/>
    <col min="12" max="12" width="9.375" bestFit="1" customWidth="1"/>
  </cols>
  <sheetData>
    <row r="1" spans="1:14" x14ac:dyDescent="0.2">
      <c r="D1" s="114"/>
      <c r="E1" s="114"/>
      <c r="F1" s="114"/>
      <c r="G1" s="114"/>
      <c r="H1" s="114"/>
      <c r="I1" s="114"/>
      <c r="J1" s="114"/>
      <c r="K1" s="114"/>
    </row>
    <row r="2" spans="1:14" x14ac:dyDescent="0.2">
      <c r="B2" s="3" t="s">
        <v>113</v>
      </c>
      <c r="C2" s="138" t="s">
        <v>114</v>
      </c>
      <c r="D2" s="138"/>
      <c r="E2" s="138"/>
      <c r="F2" s="138"/>
      <c r="G2" s="138"/>
      <c r="H2" s="114"/>
      <c r="I2" s="114"/>
      <c r="J2" s="114"/>
      <c r="K2" s="114"/>
    </row>
    <row r="4" spans="1:14" x14ac:dyDescent="0.2">
      <c r="F4" s="114" t="s">
        <v>112</v>
      </c>
    </row>
    <row r="5" spans="1:14" x14ac:dyDescent="0.2">
      <c r="A5" s="59" t="s">
        <v>15</v>
      </c>
      <c r="B5" s="114" t="s">
        <v>6</v>
      </c>
      <c r="C5" s="114" t="s">
        <v>1</v>
      </c>
      <c r="D5" s="114" t="s">
        <v>2</v>
      </c>
      <c r="E5" s="114" t="s">
        <v>3</v>
      </c>
      <c r="F5" s="114" t="s">
        <v>4</v>
      </c>
      <c r="G5" s="114" t="s">
        <v>5</v>
      </c>
      <c r="J5" s="114"/>
      <c r="K5" s="114"/>
      <c r="L5" s="116" t="s">
        <v>15</v>
      </c>
      <c r="M5" s="117" t="s">
        <v>16</v>
      </c>
      <c r="N5" s="118" t="s">
        <v>17</v>
      </c>
    </row>
    <row r="6" spans="1:14" x14ac:dyDescent="0.2">
      <c r="B6" s="114" t="s">
        <v>9</v>
      </c>
      <c r="C6" s="119">
        <f>L11</f>
        <v>5.1282051282051277</v>
      </c>
      <c r="D6" s="114">
        <v>5</v>
      </c>
      <c r="E6" s="114">
        <v>5</v>
      </c>
      <c r="F6" s="4">
        <v>0</v>
      </c>
      <c r="G6" s="114">
        <v>0</v>
      </c>
      <c r="J6" s="114"/>
      <c r="K6" s="114"/>
      <c r="L6" s="2"/>
    </row>
    <row r="7" spans="1:14" x14ac:dyDescent="0.2">
      <c r="K7" t="s">
        <v>115</v>
      </c>
      <c r="L7" s="114">
        <v>1</v>
      </c>
      <c r="M7" s="114">
        <v>6</v>
      </c>
      <c r="N7" s="114">
        <v>7</v>
      </c>
    </row>
    <row r="8" spans="1:14" x14ac:dyDescent="0.2">
      <c r="K8" t="s">
        <v>116</v>
      </c>
      <c r="L8" s="114">
        <v>5</v>
      </c>
      <c r="M8" s="114">
        <v>10</v>
      </c>
      <c r="N8" s="114">
        <v>7</v>
      </c>
    </row>
    <row r="9" spans="1:14" ht="15" x14ac:dyDescent="0.25">
      <c r="L9" s="12">
        <f>SUM(L7:L8)</f>
        <v>6</v>
      </c>
      <c r="M9" s="12">
        <f t="shared" ref="M9:N9" si="0">SUM(M7:M8)</f>
        <v>16</v>
      </c>
      <c r="N9" s="12">
        <f t="shared" si="0"/>
        <v>14</v>
      </c>
    </row>
    <row r="10" spans="1:14" x14ac:dyDescent="0.2">
      <c r="K10" s="114" t="s">
        <v>18</v>
      </c>
      <c r="L10" s="114">
        <v>117</v>
      </c>
      <c r="M10" s="114">
        <v>176</v>
      </c>
      <c r="N10" s="114">
        <v>84</v>
      </c>
    </row>
    <row r="11" spans="1:14" x14ac:dyDescent="0.2">
      <c r="K11" t="s">
        <v>21</v>
      </c>
      <c r="L11" s="2">
        <f>(L9/L10)*100</f>
        <v>5.1282051282051277</v>
      </c>
      <c r="M11" s="2">
        <f t="shared" ref="M11:N11" si="1">(M9/M10)*100</f>
        <v>9.0909090909090917</v>
      </c>
      <c r="N11" s="2">
        <f t="shared" si="1"/>
        <v>16.666666666666664</v>
      </c>
    </row>
    <row r="12" spans="1:14" x14ac:dyDescent="0.2">
      <c r="L12" s="114"/>
      <c r="M12" s="114"/>
      <c r="N12" s="114"/>
    </row>
    <row r="13" spans="1:14" x14ac:dyDescent="0.2">
      <c r="L13" s="108"/>
      <c r="M13" s="108"/>
      <c r="N13" s="108"/>
    </row>
    <row r="14" spans="1:14" x14ac:dyDescent="0.2">
      <c r="M14" t="s">
        <v>117</v>
      </c>
    </row>
    <row r="15" spans="1:14" x14ac:dyDescent="0.2">
      <c r="K15" s="115"/>
      <c r="L15" s="116" t="s">
        <v>15</v>
      </c>
      <c r="M15" s="117" t="s">
        <v>16</v>
      </c>
      <c r="N15" s="118" t="s">
        <v>17</v>
      </c>
    </row>
    <row r="16" spans="1:14" x14ac:dyDescent="0.2">
      <c r="K16" s="115"/>
      <c r="L16" s="2"/>
    </row>
    <row r="17" spans="11:14" x14ac:dyDescent="0.2">
      <c r="K17" t="s">
        <v>115</v>
      </c>
      <c r="L17" s="115">
        <v>2</v>
      </c>
      <c r="M17" s="115">
        <v>3</v>
      </c>
      <c r="N17" s="115">
        <v>2</v>
      </c>
    </row>
    <row r="18" spans="11:14" x14ac:dyDescent="0.2">
      <c r="K18" t="s">
        <v>116</v>
      </c>
      <c r="L18" s="115">
        <v>2</v>
      </c>
      <c r="M18" s="115">
        <v>3</v>
      </c>
      <c r="N18" s="115">
        <v>0</v>
      </c>
    </row>
    <row r="19" spans="11:14" ht="15" x14ac:dyDescent="0.25">
      <c r="L19" s="12">
        <f>SUM(L17:L18)</f>
        <v>4</v>
      </c>
      <c r="M19" s="12">
        <f t="shared" ref="M19:N19" si="2">SUM(M17:M18)</f>
        <v>6</v>
      </c>
      <c r="N19" s="12">
        <f t="shared" si="2"/>
        <v>2</v>
      </c>
    </row>
    <row r="20" spans="11:14" x14ac:dyDescent="0.2">
      <c r="K20" s="115" t="s">
        <v>18</v>
      </c>
      <c r="L20" s="115">
        <v>117</v>
      </c>
      <c r="M20" s="115">
        <v>176</v>
      </c>
      <c r="N20" s="115">
        <v>84</v>
      </c>
    </row>
    <row r="21" spans="11:14" x14ac:dyDescent="0.2">
      <c r="K21" t="s">
        <v>21</v>
      </c>
      <c r="L21" s="2">
        <f>(L19/L20)*100</f>
        <v>3.4188034188034191</v>
      </c>
      <c r="M21" s="2">
        <f t="shared" ref="M21:N21" si="3">(M19/M20)*100</f>
        <v>3.4090909090909087</v>
      </c>
      <c r="N21" s="2">
        <f t="shared" si="3"/>
        <v>2.3809523809523809</v>
      </c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K15" sqref="K15"/>
    </sheetView>
  </sheetViews>
  <sheetFormatPr defaultRowHeight="14.25" x14ac:dyDescent="0.2"/>
  <cols>
    <col min="3" max="3" width="10" customWidth="1"/>
    <col min="4" max="4" width="8.25" customWidth="1"/>
    <col min="5" max="5" width="13.25" customWidth="1"/>
    <col min="6" max="6" width="14.5" customWidth="1"/>
    <col min="7" max="7" width="12.125" customWidth="1"/>
    <col min="11" max="11" width="11.125" customWidth="1"/>
    <col min="12" max="12" width="9.375" bestFit="1" customWidth="1"/>
  </cols>
  <sheetData>
    <row r="1" spans="1:14" x14ac:dyDescent="0.2">
      <c r="D1" s="115"/>
      <c r="E1" s="115"/>
      <c r="F1" s="115"/>
      <c r="G1" s="115"/>
      <c r="H1" s="115"/>
      <c r="I1" s="115"/>
      <c r="J1" s="115"/>
      <c r="K1" s="115"/>
    </row>
    <row r="2" spans="1:14" x14ac:dyDescent="0.2">
      <c r="B2" s="3" t="s">
        <v>119</v>
      </c>
      <c r="C2" s="138" t="s">
        <v>118</v>
      </c>
      <c r="D2" s="138"/>
      <c r="E2" s="138"/>
      <c r="F2" s="138"/>
      <c r="G2" s="138"/>
      <c r="H2" s="115"/>
      <c r="I2" s="115"/>
      <c r="J2" s="115"/>
      <c r="K2" s="115"/>
    </row>
    <row r="4" spans="1:14" x14ac:dyDescent="0.2">
      <c r="F4" s="115" t="s">
        <v>112</v>
      </c>
    </row>
    <row r="5" spans="1:14" x14ac:dyDescent="0.2">
      <c r="A5" s="59" t="s">
        <v>15</v>
      </c>
      <c r="B5" s="115" t="s">
        <v>6</v>
      </c>
      <c r="C5" s="115" t="s">
        <v>1</v>
      </c>
      <c r="D5" s="115" t="s">
        <v>2</v>
      </c>
      <c r="E5" s="115" t="s">
        <v>3</v>
      </c>
      <c r="F5" s="115" t="s">
        <v>4</v>
      </c>
      <c r="G5" s="115" t="s">
        <v>5</v>
      </c>
      <c r="J5" s="115"/>
      <c r="K5" s="115"/>
      <c r="L5" s="116" t="s">
        <v>15</v>
      </c>
      <c r="M5" s="117" t="s">
        <v>16</v>
      </c>
      <c r="N5" s="118" t="s">
        <v>17</v>
      </c>
    </row>
    <row r="6" spans="1:14" x14ac:dyDescent="0.2">
      <c r="B6" s="115" t="s">
        <v>9</v>
      </c>
      <c r="C6" s="119">
        <f>L11</f>
        <v>3.4188034188034191</v>
      </c>
      <c r="D6" s="115">
        <v>5</v>
      </c>
      <c r="E6" s="115">
        <v>5</v>
      </c>
      <c r="F6" s="4">
        <v>0</v>
      </c>
      <c r="G6" s="115">
        <v>0</v>
      </c>
      <c r="J6" s="115"/>
      <c r="K6" s="115"/>
      <c r="L6" s="2"/>
    </row>
    <row r="7" spans="1:14" x14ac:dyDescent="0.2">
      <c r="K7" t="s">
        <v>115</v>
      </c>
      <c r="L7" s="115">
        <v>2</v>
      </c>
      <c r="M7" s="115">
        <v>3</v>
      </c>
      <c r="N7" s="115">
        <v>2</v>
      </c>
    </row>
    <row r="8" spans="1:14" x14ac:dyDescent="0.2">
      <c r="K8" t="s">
        <v>116</v>
      </c>
      <c r="L8" s="115">
        <v>2</v>
      </c>
      <c r="M8" s="115">
        <v>3</v>
      </c>
      <c r="N8" s="115">
        <v>0</v>
      </c>
    </row>
    <row r="9" spans="1:14" ht="15" x14ac:dyDescent="0.25">
      <c r="L9" s="12">
        <f>SUM(L7:L8)</f>
        <v>4</v>
      </c>
      <c r="M9" s="12">
        <f t="shared" ref="M9:N9" si="0">SUM(M7:M8)</f>
        <v>6</v>
      </c>
      <c r="N9" s="12">
        <f t="shared" si="0"/>
        <v>2</v>
      </c>
    </row>
    <row r="10" spans="1:14" x14ac:dyDescent="0.2">
      <c r="K10" s="115" t="s">
        <v>18</v>
      </c>
      <c r="L10" s="115">
        <v>117</v>
      </c>
      <c r="M10" s="115">
        <v>176</v>
      </c>
      <c r="N10" s="115">
        <v>84</v>
      </c>
    </row>
    <row r="11" spans="1:14" x14ac:dyDescent="0.2">
      <c r="K11" t="s">
        <v>21</v>
      </c>
      <c r="L11" s="108">
        <f>(L9/L10)*100</f>
        <v>3.4188034188034191</v>
      </c>
      <c r="M11" s="108">
        <f t="shared" ref="M11:N11" si="1">(M9/M10)*100</f>
        <v>3.4090909090909087</v>
      </c>
      <c r="N11" s="108">
        <f t="shared" si="1"/>
        <v>2.3809523809523809</v>
      </c>
    </row>
    <row r="12" spans="1:14" x14ac:dyDescent="0.2">
      <c r="L12" s="115"/>
      <c r="M12" s="115"/>
      <c r="N12" s="115"/>
    </row>
    <row r="13" spans="1:14" x14ac:dyDescent="0.2">
      <c r="L13" s="108"/>
      <c r="M13" s="108"/>
      <c r="N13" s="108"/>
    </row>
    <row r="18" spans="11:14" x14ac:dyDescent="0.2">
      <c r="L18" s="115"/>
      <c r="M18" s="115"/>
      <c r="N18" s="115"/>
    </row>
    <row r="19" spans="11:14" ht="15" x14ac:dyDescent="0.25">
      <c r="L19" s="12"/>
      <c r="M19" s="12"/>
      <c r="N19" s="12"/>
    </row>
    <row r="20" spans="11:14" x14ac:dyDescent="0.2">
      <c r="K20" s="115"/>
      <c r="L20" s="115"/>
      <c r="M20" s="115"/>
      <c r="N20" s="115"/>
    </row>
    <row r="21" spans="11:14" x14ac:dyDescent="0.2">
      <c r="L21" s="2"/>
      <c r="M21" s="2"/>
      <c r="N21" s="2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kpi-1-achiv</vt:lpstr>
      <vt:lpstr>kpi-2-student</vt:lpstr>
      <vt:lpstr>kpi-8-class </vt:lpstr>
      <vt:lpstr>kpi-11-s-f</vt:lpstr>
      <vt:lpstr>kpi-14-pub</vt:lpstr>
      <vt:lpstr>kpi-16-citation</vt:lpstr>
      <vt:lpstr>kpi-17-L-resource</vt:lpstr>
      <vt:lpstr>kpi-24-Banned</vt:lpstr>
      <vt:lpstr>kpi-24b-Warning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SaMeH</dc:creator>
  <cp:lastModifiedBy>hussam</cp:lastModifiedBy>
  <dcterms:created xsi:type="dcterms:W3CDTF">2019-07-12T18:57:00Z</dcterms:created>
  <dcterms:modified xsi:type="dcterms:W3CDTF">2019-11-12T06:35:13Z</dcterms:modified>
</cp:coreProperties>
</file>